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551" l="1"/>
  <c r="G341"/>
  <c r="F425"/>
  <c r="I551"/>
  <c r="G215"/>
  <c r="F131"/>
  <c r="F89"/>
  <c r="H47"/>
  <c r="I215"/>
  <c r="G89"/>
  <c r="G131"/>
  <c r="J257"/>
  <c r="H341"/>
  <c r="J47"/>
  <c r="H131"/>
  <c r="F215"/>
  <c r="I341"/>
  <c r="G425"/>
  <c r="J551"/>
  <c r="I131"/>
  <c r="J341"/>
  <c r="H425"/>
  <c r="F509"/>
  <c r="J131"/>
  <c r="H215"/>
  <c r="F299"/>
  <c r="I425"/>
  <c r="G509"/>
  <c r="G299"/>
  <c r="J425"/>
  <c r="H509"/>
  <c r="F593"/>
  <c r="J215"/>
  <c r="H299"/>
  <c r="F383"/>
  <c r="I509"/>
  <c r="G593"/>
  <c r="I257"/>
  <c r="H89"/>
  <c r="F173"/>
  <c r="I299"/>
  <c r="G383"/>
  <c r="J509"/>
  <c r="H593"/>
  <c r="I89"/>
  <c r="G173"/>
  <c r="J299"/>
  <c r="H383"/>
  <c r="F467"/>
  <c r="I593"/>
  <c r="J89"/>
  <c r="H173"/>
  <c r="F257"/>
  <c r="I383"/>
  <c r="G467"/>
  <c r="J593"/>
  <c r="I173"/>
  <c r="G257"/>
  <c r="J383"/>
  <c r="H467"/>
  <c r="F551"/>
  <c r="J173"/>
  <c r="H257"/>
  <c r="F341"/>
  <c r="I467"/>
  <c r="G551"/>
  <c r="I47"/>
  <c r="G47"/>
  <c r="F47"/>
  <c r="F594" l="1"/>
  <c r="J594"/>
  <c r="I594"/>
  <c r="H594"/>
  <c r="G594"/>
  <c r="L143"/>
  <c r="L173"/>
  <c r="L32"/>
  <c r="L27"/>
  <c r="L321"/>
  <c r="L326"/>
  <c r="L89"/>
  <c r="L59"/>
  <c r="L578"/>
  <c r="L573"/>
  <c r="L521"/>
  <c r="L551"/>
  <c r="L466"/>
  <c r="L88"/>
  <c r="L279"/>
  <c r="L284"/>
  <c r="L410"/>
  <c r="L405"/>
  <c r="L447"/>
  <c r="L452"/>
  <c r="L311"/>
  <c r="L341"/>
  <c r="L424"/>
  <c r="L368"/>
  <c r="L363"/>
  <c r="L395"/>
  <c r="L425"/>
  <c r="L200"/>
  <c r="L195"/>
  <c r="L242"/>
  <c r="L237"/>
  <c r="L74"/>
  <c r="L69"/>
  <c r="L39"/>
  <c r="L459"/>
  <c r="L382"/>
  <c r="L550"/>
  <c r="L437"/>
  <c r="L467"/>
  <c r="L333"/>
  <c r="L165"/>
  <c r="L131"/>
  <c r="L101"/>
  <c r="L563"/>
  <c r="L593"/>
  <c r="L508"/>
  <c r="L543"/>
  <c r="L256"/>
  <c r="L227"/>
  <c r="L257"/>
  <c r="L153"/>
  <c r="L158"/>
  <c r="L116"/>
  <c r="L111"/>
  <c r="L353"/>
  <c r="L383"/>
  <c r="L298"/>
  <c r="L531"/>
  <c r="L536"/>
  <c r="L269"/>
  <c r="L299"/>
  <c r="L214"/>
  <c r="L585"/>
  <c r="L494"/>
  <c r="L489"/>
  <c r="L207"/>
  <c r="L592"/>
  <c r="L185"/>
  <c r="L215"/>
  <c r="L479"/>
  <c r="L509"/>
  <c r="L249"/>
  <c r="L501"/>
  <c r="L81"/>
  <c r="L340"/>
  <c r="L17"/>
  <c r="L47"/>
  <c r="L594"/>
  <c r="L172"/>
  <c r="L375"/>
  <c r="L291"/>
  <c r="L46"/>
  <c r="L417"/>
  <c r="L130"/>
  <c r="L123"/>
</calcChain>
</file>

<file path=xl/sharedStrings.xml><?xml version="1.0" encoding="utf-8"?>
<sst xmlns="http://schemas.openxmlformats.org/spreadsheetml/2006/main" count="625" uniqueCount="106">
  <si>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</si>
  <si>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</si>
  <si>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</si>
  <si>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</si>
  <si>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</si>
  <si>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</si>
  <si>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</si>
  <si>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</si>
  <si>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</si>
  <si>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</si>
  <si>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</si>
  <si>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</si>
  <si>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</si>
  <si>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</si>
  <si>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</si>
  <si>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</si>
  <si>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</si>
  <si>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</si>
  <si>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</si>
  <si>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</si>
  <si>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</si>
  <si>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</si>
  <si>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</si>
  <si>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</si>
  <si>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</si>
  <si>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</si>
  <si>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</si>
  <si>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</si>
  <si>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</si>
  <si>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</si>
  <si>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</si>
  <si>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</si>
  <si>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</si>
  <si>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</si>
  <si>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</si>
  <si>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</si>
  <si>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</si>
  <si>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</si>
  <si>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</si>
  <si>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</si>
  <si>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</si>
  <si>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</si>
  <si>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</si>
  <si>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</si>
  <si>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</si>
  <si>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ТТК №103 </t>
  </si>
  <si>
    <t>ТТК №302</t>
  </si>
  <si>
    <t xml:space="preserve">ТТК №6 </t>
  </si>
  <si>
    <t>№338</t>
  </si>
  <si>
    <t xml:space="preserve">Каша вязкая молочная из риса и пшена дружба с маслом </t>
  </si>
  <si>
    <t xml:space="preserve">Чай с сахаром </t>
  </si>
  <si>
    <t xml:space="preserve">Хлеб пшеничный </t>
  </si>
  <si>
    <t>Фрукты свежие (яблоко)</t>
  </si>
  <si>
    <t xml:space="preserve">Свекла отварная </t>
  </si>
  <si>
    <t xml:space="preserve">Макаронные изделия отварные </t>
  </si>
  <si>
    <t xml:space="preserve">Чай с сахаром каркаде </t>
  </si>
  <si>
    <t>ТТК №129</t>
  </si>
  <si>
    <t>ТТК №241</t>
  </si>
  <si>
    <t xml:space="preserve">Плов из птицы </t>
  </si>
  <si>
    <t xml:space="preserve">Чай с сахаром и лимоном </t>
  </si>
  <si>
    <t>ТТК №67</t>
  </si>
  <si>
    <t>ТТК №301</t>
  </si>
  <si>
    <t>ТТК №6</t>
  </si>
  <si>
    <t>ТТК №5</t>
  </si>
  <si>
    <t>ТТК №2</t>
  </si>
  <si>
    <t>Чай с сахаром каркаде</t>
  </si>
  <si>
    <t xml:space="preserve">Огурец свежий </t>
  </si>
  <si>
    <t>ТТК № 6</t>
  </si>
  <si>
    <t>ТТК №1</t>
  </si>
  <si>
    <t xml:space="preserve">Бутерброд с сыром </t>
  </si>
  <si>
    <t>ТТК №380</t>
  </si>
  <si>
    <t xml:space="preserve">закуска </t>
  </si>
  <si>
    <t>ТТК № 301</t>
  </si>
  <si>
    <t xml:space="preserve">Помидор свежий </t>
  </si>
  <si>
    <t xml:space="preserve">Чай с сахаром  каркаде </t>
  </si>
  <si>
    <t>ТТК №103</t>
  </si>
  <si>
    <t xml:space="preserve">ТТК № 6 </t>
  </si>
  <si>
    <t>Котлета рыбная (минтай)</t>
  </si>
  <si>
    <t>ТТК №77</t>
  </si>
  <si>
    <t xml:space="preserve">Чай с сахаром  и лимоном </t>
  </si>
  <si>
    <t>Хлеб пшеничный</t>
  </si>
  <si>
    <t xml:space="preserve">сладкое </t>
  </si>
  <si>
    <t>ТТК № 241</t>
  </si>
  <si>
    <t xml:space="preserve">Рагу из птицы </t>
  </si>
  <si>
    <t>Биточки нежные с соусом томатным</t>
  </si>
  <si>
    <t>ТТК №562</t>
  </si>
  <si>
    <t>Огурец свежий</t>
  </si>
  <si>
    <t xml:space="preserve">ТТК№1 </t>
  </si>
  <si>
    <t xml:space="preserve">Гречка по-купечески с филе куриным </t>
  </si>
  <si>
    <t>ТТК №468</t>
  </si>
  <si>
    <t xml:space="preserve">Вареники с творогом с соусом молочным сладким </t>
  </si>
  <si>
    <t>ТТК № 514</t>
  </si>
  <si>
    <t xml:space="preserve">Каша гречневая молочная вязкая с маслом </t>
  </si>
  <si>
    <t>ТТК №515</t>
  </si>
  <si>
    <t xml:space="preserve">ТТК №71 </t>
  </si>
  <si>
    <t xml:space="preserve">Котлета нежная </t>
  </si>
  <si>
    <t>ТТК №563</t>
  </si>
  <si>
    <t>Плов из птицы</t>
  </si>
  <si>
    <t xml:space="preserve">Яйцо вареное вкрутую </t>
  </si>
  <si>
    <t>ТТК №337</t>
  </si>
  <si>
    <t xml:space="preserve">Помидор Свежий </t>
  </si>
  <si>
    <t xml:space="preserve">Вареники с картофелем со сливочным маслом </t>
  </si>
  <si>
    <t>ТТК №513</t>
  </si>
  <si>
    <t>МОУ СШ 123</t>
  </si>
  <si>
    <t>Директор МОУ СШ 123</t>
  </si>
  <si>
    <t>Полянский М.В.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</si>
</sst>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0" fillId="5" borderId="1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7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6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0" fontId="0" fillId="5" borderId="19" xfId="0" applyNumberFormat="1" applyFill="1" applyBorder="1" applyProtection="1">
      <protection locked="0"/>
    </xf>
    <xf numFmtId="0" fontId="0" fillId="5" borderId="5" xfId="0" applyNumberFormat="1" applyFill="1" applyBorder="1" applyProtection="1">
      <protection locked="0"/>
    </xf>
    <xf numFmtId="0" fontId="0" fillId="5" borderId="2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164" fontId="0" fillId="5" borderId="2" xfId="0" applyNumberFormat="1" applyFill="1" applyBorder="1" applyProtection="1">
      <protection locked="0"/>
    </xf>
    <xf numFmtId="164" fontId="0" fillId="5" borderId="19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164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right"/>
      <protection locked="0"/>
    </xf>
    <xf numFmtId="164" fontId="0" fillId="5" borderId="17" xfId="0" applyNumberForma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24" activePane="bottomRight" state="frozen"/>
      <selection pane="topRight" activeCell="E1" sqref="E1"/>
      <selection pane="bottomLeft" activeCell="A6" sqref="A6"/>
      <selection pane="bottomRight" activeCell="E430" sqref="E430:L4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103</v>
      </c>
      <c r="D1" s="96"/>
      <c r="E1" s="96"/>
      <c r="F1" s="13" t="s">
        <v>16</v>
      </c>
      <c r="G1" s="2" t="s">
        <v>17</v>
      </c>
      <c r="H1" s="97" t="s">
        <v>104</v>
      </c>
      <c r="I1" s="97"/>
      <c r="J1" s="97"/>
      <c r="K1" s="97"/>
    </row>
    <row r="2" spans="1:12" ht="18">
      <c r="A2" s="43" t="s">
        <v>6</v>
      </c>
      <c r="C2" s="2"/>
      <c r="G2" s="2" t="s">
        <v>18</v>
      </c>
      <c r="H2" s="97" t="s">
        <v>105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>
      <c r="A6" s="22">
        <v>1</v>
      </c>
      <c r="B6" s="23">
        <v>1</v>
      </c>
      <c r="C6" s="24" t="s">
        <v>20</v>
      </c>
      <c r="D6" s="5" t="s">
        <v>21</v>
      </c>
      <c r="E6" s="70" t="s">
        <v>49</v>
      </c>
      <c r="F6" s="64">
        <v>200</v>
      </c>
      <c r="G6" s="58">
        <v>9.6</v>
      </c>
      <c r="H6" s="58">
        <v>13.7</v>
      </c>
      <c r="I6" s="59">
        <v>28.8</v>
      </c>
      <c r="J6" s="58">
        <v>220.6</v>
      </c>
      <c r="K6" s="67" t="s">
        <v>45</v>
      </c>
      <c r="L6" s="48"/>
    </row>
    <row r="7" spans="1:12" ht="15">
      <c r="A7" s="25"/>
      <c r="B7" s="16"/>
      <c r="C7" s="11"/>
      <c r="D7" s="6"/>
      <c r="E7" s="71"/>
      <c r="F7" s="65"/>
      <c r="G7" s="60"/>
      <c r="H7" s="60"/>
      <c r="I7" s="61"/>
      <c r="J7" s="60"/>
      <c r="K7" s="68"/>
      <c r="L7" s="51"/>
    </row>
    <row r="8" spans="1:12" ht="15">
      <c r="A8" s="25"/>
      <c r="B8" s="16"/>
      <c r="C8" s="11"/>
      <c r="D8" s="7" t="s">
        <v>22</v>
      </c>
      <c r="E8" s="72" t="s">
        <v>50</v>
      </c>
      <c r="F8" s="66">
        <v>200</v>
      </c>
      <c r="G8" s="62">
        <v>0.2</v>
      </c>
      <c r="H8" s="62">
        <v>0</v>
      </c>
      <c r="I8" s="63">
        <v>15</v>
      </c>
      <c r="J8" s="62">
        <v>58</v>
      </c>
      <c r="K8" s="69" t="s">
        <v>46</v>
      </c>
      <c r="L8" s="51"/>
    </row>
    <row r="9" spans="1:12" ht="15">
      <c r="A9" s="25"/>
      <c r="B9" s="16"/>
      <c r="C9" s="11"/>
      <c r="D9" s="7" t="s">
        <v>23</v>
      </c>
      <c r="E9" s="72" t="s">
        <v>51</v>
      </c>
      <c r="F9" s="66">
        <v>60</v>
      </c>
      <c r="G9" s="62">
        <v>4.74</v>
      </c>
      <c r="H9" s="62">
        <v>0.6</v>
      </c>
      <c r="I9" s="63">
        <v>28.98</v>
      </c>
      <c r="J9" s="62">
        <v>142</v>
      </c>
      <c r="K9" s="69" t="s">
        <v>47</v>
      </c>
      <c r="L9" s="51"/>
    </row>
    <row r="10" spans="1:12" ht="15">
      <c r="A10" s="25"/>
      <c r="B10" s="16"/>
      <c r="C10" s="11"/>
      <c r="D10" s="7" t="s">
        <v>24</v>
      </c>
      <c r="E10" s="72" t="s">
        <v>52</v>
      </c>
      <c r="F10" s="66">
        <v>180</v>
      </c>
      <c r="G10" s="62">
        <v>0.7</v>
      </c>
      <c r="H10" s="62">
        <v>0.7</v>
      </c>
      <c r="I10" s="63">
        <v>15.1</v>
      </c>
      <c r="J10" s="62">
        <v>82.1</v>
      </c>
      <c r="K10" s="69" t="s">
        <v>48</v>
      </c>
      <c r="L10" s="51">
        <v>101.7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640</v>
      </c>
      <c r="G13" s="21">
        <f t="shared" ref="G13:J13" si="0">SUM(G6:G12)</f>
        <v>15.239999999999998</v>
      </c>
      <c r="H13" s="21">
        <f t="shared" si="0"/>
        <v>14.999999999999998</v>
      </c>
      <c r="I13" s="21">
        <f t="shared" si="0"/>
        <v>87.88</v>
      </c>
      <c r="J13" s="21">
        <f t="shared" si="0"/>
        <v>502.70000000000005</v>
      </c>
      <c r="K13" s="27"/>
      <c r="L13" s="21">
        <f t="shared" ref="L13" si="1">SUM(L6:L12)</f>
        <v>101.7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71"/>
      <c r="F18" s="65"/>
      <c r="G18" s="60"/>
      <c r="H18" s="60"/>
      <c r="I18" s="61"/>
      <c r="J18" s="60"/>
      <c r="K18" s="68"/>
      <c r="L18" s="51"/>
    </row>
    <row r="19" spans="1:12" ht="15">
      <c r="A19" s="25"/>
      <c r="B19" s="16"/>
      <c r="C19" s="11"/>
      <c r="D19" s="7" t="s">
        <v>28</v>
      </c>
      <c r="E19" s="72"/>
      <c r="F19" s="66"/>
      <c r="G19" s="62"/>
      <c r="H19" s="62"/>
      <c r="I19" s="63"/>
      <c r="J19" s="62"/>
      <c r="K19" s="68"/>
      <c r="L19" s="51"/>
    </row>
    <row r="20" spans="1:12" ht="15">
      <c r="A20" s="25"/>
      <c r="B20" s="16"/>
      <c r="C20" s="11"/>
      <c r="D20" s="7" t="s">
        <v>29</v>
      </c>
      <c r="E20" s="72"/>
      <c r="F20" s="66"/>
      <c r="G20" s="62"/>
      <c r="H20" s="62"/>
      <c r="I20" s="63"/>
      <c r="J20" s="62"/>
      <c r="K20" s="68"/>
      <c r="L20" s="51"/>
    </row>
    <row r="21" spans="1:12" ht="15">
      <c r="A21" s="25"/>
      <c r="B21" s="16"/>
      <c r="C21" s="11"/>
      <c r="D21" s="7" t="s">
        <v>30</v>
      </c>
      <c r="E21" s="72"/>
      <c r="F21" s="66"/>
      <c r="G21" s="62"/>
      <c r="H21" s="62"/>
      <c r="I21" s="63"/>
      <c r="J21" s="62"/>
      <c r="K21" s="68"/>
      <c r="L21" s="51"/>
    </row>
    <row r="22" spans="1:12" ht="15">
      <c r="A22" s="25"/>
      <c r="B22" s="16"/>
      <c r="C22" s="11"/>
      <c r="D22" s="7" t="s">
        <v>31</v>
      </c>
      <c r="E22" s="72"/>
      <c r="F22" s="74"/>
      <c r="G22" s="75"/>
      <c r="H22" s="75"/>
      <c r="I22" s="76"/>
      <c r="J22" s="62"/>
      <c r="K22" s="68"/>
      <c r="L22" s="51"/>
    </row>
    <row r="23" spans="1:12" ht="15">
      <c r="A23" s="25"/>
      <c r="B23" s="16"/>
      <c r="C23" s="11"/>
      <c r="D23" s="7" t="s">
        <v>32</v>
      </c>
      <c r="E23" s="72"/>
      <c r="F23" s="66"/>
      <c r="G23" s="62"/>
      <c r="H23" s="62"/>
      <c r="I23" s="63"/>
      <c r="J23" s="62"/>
      <c r="K23" s="68"/>
      <c r="L23" s="51"/>
    </row>
    <row r="24" spans="1:12" ht="15">
      <c r="A24" s="25"/>
      <c r="B24" s="16"/>
      <c r="C24" s="11"/>
      <c r="D24" s="7" t="s">
        <v>33</v>
      </c>
      <c r="E24" s="72"/>
      <c r="F24" s="66"/>
      <c r="G24" s="62"/>
      <c r="H24" s="62"/>
      <c r="I24" s="63"/>
      <c r="J24" s="62"/>
      <c r="K24" s="68"/>
      <c r="L24" s="51"/>
    </row>
    <row r="25" spans="1:12" ht="15">
      <c r="A25" s="25"/>
      <c r="B25" s="16"/>
      <c r="C25" s="11"/>
      <c r="D25" s="6"/>
      <c r="E25" s="73"/>
      <c r="F25" s="74"/>
      <c r="G25" s="75"/>
      <c r="H25" s="75"/>
      <c r="I25" s="76"/>
      <c r="J25" s="75"/>
      <c r="K25" s="77"/>
      <c r="L25" s="51"/>
    </row>
    <row r="26" spans="1:12" ht="15">
      <c r="A26" s="25"/>
      <c r="B26" s="16"/>
      <c r="C26" s="11"/>
      <c r="D26" s="6"/>
      <c r="E26" s="73"/>
      <c r="F26" s="74"/>
      <c r="G26" s="75"/>
      <c r="H26" s="75"/>
      <c r="I26" s="76"/>
      <c r="J26" s="75"/>
      <c r="K26" s="77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 t="shared" ref="J27" si="3">SUM(J18:J26)</f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93" t="s">
        <v>4</v>
      </c>
      <c r="D47" s="94"/>
      <c r="E47" s="33"/>
      <c r="F47" s="34">
        <f>F13+F17+F27+F32+F39+F46</f>
        <v>640</v>
      </c>
      <c r="G47" s="34">
        <f t="shared" ref="G47:J47" si="7">G13+G17+G27+G32+G39+G46</f>
        <v>15.239999999999998</v>
      </c>
      <c r="H47" s="34">
        <f t="shared" si="7"/>
        <v>14.999999999999998</v>
      </c>
      <c r="I47" s="34">
        <f t="shared" si="7"/>
        <v>87.88</v>
      </c>
      <c r="J47" s="34">
        <f t="shared" si="7"/>
        <v>502.70000000000005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70" t="s">
        <v>58</v>
      </c>
      <c r="F48" s="64">
        <v>150</v>
      </c>
      <c r="G48" s="58">
        <v>12</v>
      </c>
      <c r="H48" s="58">
        <v>19</v>
      </c>
      <c r="I48" s="59">
        <v>27.4</v>
      </c>
      <c r="J48" s="58">
        <v>312</v>
      </c>
      <c r="K48" s="67" t="s">
        <v>60</v>
      </c>
      <c r="L48" s="48"/>
    </row>
    <row r="49" spans="1:12" ht="15">
      <c r="A49" s="15"/>
      <c r="B49" s="16"/>
      <c r="C49" s="11"/>
      <c r="D49" s="6" t="s">
        <v>27</v>
      </c>
      <c r="E49" s="71" t="s">
        <v>73</v>
      </c>
      <c r="F49" s="74">
        <v>100</v>
      </c>
      <c r="G49" s="81">
        <v>1.07</v>
      </c>
      <c r="H49" s="75">
        <v>0</v>
      </c>
      <c r="I49" s="76">
        <v>2.33</v>
      </c>
      <c r="J49" s="75">
        <v>13.58</v>
      </c>
      <c r="K49" s="68" t="s">
        <v>64</v>
      </c>
      <c r="L49" s="51"/>
    </row>
    <row r="50" spans="1:12" ht="15">
      <c r="A50" s="15"/>
      <c r="B50" s="16"/>
      <c r="C50" s="11"/>
      <c r="D50" s="7" t="s">
        <v>22</v>
      </c>
      <c r="E50" s="72" t="s">
        <v>59</v>
      </c>
      <c r="F50" s="66">
        <v>200</v>
      </c>
      <c r="G50" s="62">
        <v>0.3</v>
      </c>
      <c r="H50" s="62">
        <v>0</v>
      </c>
      <c r="I50" s="63">
        <v>15.2</v>
      </c>
      <c r="J50" s="62">
        <v>60</v>
      </c>
      <c r="K50" s="69" t="s">
        <v>61</v>
      </c>
      <c r="L50" s="51"/>
    </row>
    <row r="51" spans="1:12" ht="15">
      <c r="A51" s="15"/>
      <c r="B51" s="16"/>
      <c r="C51" s="11"/>
      <c r="D51" s="7" t="s">
        <v>23</v>
      </c>
      <c r="E51" s="72" t="s">
        <v>51</v>
      </c>
      <c r="F51" s="66">
        <v>50</v>
      </c>
      <c r="G51" s="79">
        <v>3.95</v>
      </c>
      <c r="H51" s="79">
        <v>0.5</v>
      </c>
      <c r="I51" s="80">
        <v>21.15</v>
      </c>
      <c r="J51" s="79">
        <v>118.33</v>
      </c>
      <c r="K51" s="69" t="s">
        <v>62</v>
      </c>
      <c r="L51" s="51">
        <v>101.7</v>
      </c>
    </row>
    <row r="52" spans="1:12" ht="15">
      <c r="A52" s="15"/>
      <c r="B52" s="16"/>
      <c r="C52" s="11"/>
      <c r="D52" s="7" t="s">
        <v>24</v>
      </c>
      <c r="E52" s="72"/>
      <c r="F52" s="66"/>
      <c r="G52" s="79"/>
      <c r="H52" s="79"/>
      <c r="I52" s="80"/>
      <c r="J52" s="79"/>
      <c r="K52" s="69"/>
      <c r="L52" s="51"/>
    </row>
    <row r="53" spans="1:12" ht="15">
      <c r="A53" s="15"/>
      <c r="B53" s="16"/>
      <c r="C53" s="11"/>
      <c r="D53" s="6"/>
      <c r="E53" s="73"/>
      <c r="F53" s="74"/>
      <c r="G53" s="81"/>
      <c r="H53" s="75"/>
      <c r="I53" s="76"/>
      <c r="J53" s="75"/>
      <c r="K53" s="77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17.32</v>
      </c>
      <c r="H55" s="21">
        <f t="shared" ref="H55" si="9">SUM(H48:H54)</f>
        <v>19.5</v>
      </c>
      <c r="I55" s="21">
        <f t="shared" ref="I55" si="10">SUM(I48:I54)</f>
        <v>66.079999999999984</v>
      </c>
      <c r="J55" s="21">
        <f t="shared" ref="J55" si="11">SUM(J48:J54)</f>
        <v>503.90999999999997</v>
      </c>
      <c r="K55" s="27"/>
      <c r="L55" s="21">
        <f t="shared" ref="L55:L97" si="12">SUM(L48:L54)</f>
        <v>101.7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1"/>
      <c r="F60" s="65"/>
      <c r="G60" s="78"/>
      <c r="H60" s="60"/>
      <c r="I60" s="61"/>
      <c r="J60" s="78"/>
      <c r="K60" s="68"/>
      <c r="L60" s="51"/>
    </row>
    <row r="61" spans="1:12" ht="15">
      <c r="A61" s="15"/>
      <c r="B61" s="16"/>
      <c r="C61" s="11"/>
      <c r="D61" s="7" t="s">
        <v>28</v>
      </c>
      <c r="E61" s="72"/>
      <c r="F61" s="66"/>
      <c r="G61" s="62"/>
      <c r="H61" s="62"/>
      <c r="I61" s="63"/>
      <c r="J61" s="62"/>
      <c r="K61" s="68"/>
      <c r="L61" s="51"/>
    </row>
    <row r="62" spans="1:12" ht="15">
      <c r="A62" s="15"/>
      <c r="B62" s="16"/>
      <c r="C62" s="11"/>
      <c r="D62" s="7" t="s">
        <v>29</v>
      </c>
      <c r="E62" s="72"/>
      <c r="F62" s="66"/>
      <c r="G62" s="62"/>
      <c r="H62" s="62"/>
      <c r="I62" s="63"/>
      <c r="J62" s="62"/>
      <c r="K62" s="68"/>
      <c r="L62" s="51"/>
    </row>
    <row r="63" spans="1:12" ht="15">
      <c r="A63" s="15"/>
      <c r="B63" s="16"/>
      <c r="C63" s="11"/>
      <c r="D63" s="7" t="s">
        <v>30</v>
      </c>
      <c r="E63" s="72"/>
      <c r="F63" s="66"/>
      <c r="G63" s="62"/>
      <c r="H63" s="62"/>
      <c r="I63" s="63"/>
      <c r="J63" s="62"/>
      <c r="K63" s="68"/>
      <c r="L63" s="51"/>
    </row>
    <row r="64" spans="1:12" ht="15">
      <c r="A64" s="15"/>
      <c r="B64" s="16"/>
      <c r="C64" s="11"/>
      <c r="D64" s="7" t="s">
        <v>31</v>
      </c>
      <c r="E64" s="73"/>
      <c r="F64" s="74"/>
      <c r="G64" s="75"/>
      <c r="H64" s="75"/>
      <c r="I64" s="76"/>
      <c r="J64" s="75"/>
      <c r="K64" s="77"/>
      <c r="L64" s="51"/>
    </row>
    <row r="65" spans="1:12" ht="15">
      <c r="A65" s="15"/>
      <c r="B65" s="16"/>
      <c r="C65" s="11"/>
      <c r="D65" s="7" t="s">
        <v>32</v>
      </c>
      <c r="E65" s="72"/>
      <c r="F65" s="66"/>
      <c r="G65" s="79"/>
      <c r="H65" s="62"/>
      <c r="I65" s="80"/>
      <c r="J65" s="79"/>
      <c r="K65" s="69"/>
      <c r="L65" s="51"/>
    </row>
    <row r="66" spans="1:12" ht="15">
      <c r="A66" s="15"/>
      <c r="B66" s="16"/>
      <c r="C66" s="11"/>
      <c r="D66" s="7" t="s">
        <v>33</v>
      </c>
      <c r="E66" s="72"/>
      <c r="F66" s="66"/>
      <c r="G66" s="62"/>
      <c r="H66" s="62"/>
      <c r="I66" s="63"/>
      <c r="J66" s="62"/>
      <c r="K66" s="69"/>
      <c r="L66" s="51"/>
    </row>
    <row r="67" spans="1:12" ht="15">
      <c r="A67" s="15"/>
      <c r="B67" s="16"/>
      <c r="C67" s="11"/>
      <c r="D67" s="6"/>
      <c r="E67" s="73"/>
      <c r="F67" s="74"/>
      <c r="G67" s="81"/>
      <c r="H67" s="81"/>
      <c r="I67" s="82"/>
      <c r="J67" s="81"/>
      <c r="K67" s="77"/>
      <c r="L67" s="51"/>
    </row>
    <row r="68" spans="1:12" ht="15">
      <c r="A68" s="15"/>
      <c r="B68" s="16"/>
      <c r="C68" s="11"/>
      <c r="D68" s="6"/>
      <c r="E68" s="73"/>
      <c r="F68" s="74"/>
      <c r="G68" s="75"/>
      <c r="H68" s="75"/>
      <c r="I68" s="76"/>
      <c r="J68" s="75"/>
      <c r="K68" s="77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93" t="s">
        <v>4</v>
      </c>
      <c r="D89" s="94"/>
      <c r="E89" s="33"/>
      <c r="F89" s="34">
        <f>F55+F59+F69+F74+F81+F88</f>
        <v>500</v>
      </c>
      <c r="G89" s="34">
        <f t="shared" ref="G89" si="38">G55+G59+G69+G74+G81+G88</f>
        <v>17.32</v>
      </c>
      <c r="H89" s="34">
        <f t="shared" ref="H89" si="39">H55+H59+H69+H74+H81+H88</f>
        <v>19.5</v>
      </c>
      <c r="I89" s="34">
        <f t="shared" ref="I89" si="40">I55+I59+I69+I74+I81+I88</f>
        <v>66.079999999999984</v>
      </c>
      <c r="J89" s="34">
        <f t="shared" ref="J89" si="41">J55+J59+J69+J74+J81+J88</f>
        <v>503.90999999999997</v>
      </c>
      <c r="K89" s="35"/>
      <c r="L89" s="34">
        <f t="shared" ref="L89" ca="1" si="42">L55+L59+L69+L74+L81+L88</f>
        <v>0</v>
      </c>
    </row>
    <row r="90" spans="1:12" ht="15.75" thickBot="1">
      <c r="A90" s="22">
        <v>1</v>
      </c>
      <c r="B90" s="23">
        <v>3</v>
      </c>
      <c r="C90" s="24" t="s">
        <v>20</v>
      </c>
      <c r="D90" s="5" t="s">
        <v>21</v>
      </c>
      <c r="E90" s="70" t="s">
        <v>84</v>
      </c>
      <c r="F90" s="64">
        <v>120</v>
      </c>
      <c r="G90" s="58">
        <v>10.3</v>
      </c>
      <c r="H90" s="58">
        <v>10.6</v>
      </c>
      <c r="I90" s="59">
        <v>14.1</v>
      </c>
      <c r="J90" s="58">
        <v>195.6</v>
      </c>
      <c r="K90" s="68" t="s">
        <v>85</v>
      </c>
      <c r="L90" s="48"/>
    </row>
    <row r="91" spans="1:12" ht="15">
      <c r="A91" s="25"/>
      <c r="B91" s="16"/>
      <c r="C91" s="11"/>
      <c r="D91" s="83" t="s">
        <v>21</v>
      </c>
      <c r="E91" s="71" t="s">
        <v>54</v>
      </c>
      <c r="F91" s="65">
        <v>150</v>
      </c>
      <c r="G91" s="60">
        <v>5.0999999999999996</v>
      </c>
      <c r="H91" s="60">
        <v>9.15</v>
      </c>
      <c r="I91" s="61">
        <v>34.200000000000003</v>
      </c>
      <c r="J91" s="60">
        <v>244.5</v>
      </c>
      <c r="K91" s="68" t="s">
        <v>56</v>
      </c>
      <c r="L91" s="51"/>
    </row>
    <row r="92" spans="1:12" ht="15">
      <c r="A92" s="25"/>
      <c r="B92" s="16"/>
      <c r="C92" s="11"/>
      <c r="D92" s="7" t="s">
        <v>22</v>
      </c>
      <c r="E92" s="72" t="s">
        <v>65</v>
      </c>
      <c r="F92" s="66">
        <v>200</v>
      </c>
      <c r="G92" s="62">
        <v>0.18</v>
      </c>
      <c r="H92" s="62">
        <v>0</v>
      </c>
      <c r="I92" s="63">
        <v>15</v>
      </c>
      <c r="J92" s="62">
        <v>58</v>
      </c>
      <c r="K92" s="68" t="s">
        <v>57</v>
      </c>
      <c r="L92" s="51"/>
    </row>
    <row r="93" spans="1:12" ht="15">
      <c r="A93" s="25"/>
      <c r="B93" s="16"/>
      <c r="C93" s="11"/>
      <c r="D93" s="7" t="s">
        <v>23</v>
      </c>
      <c r="E93" s="72" t="s">
        <v>51</v>
      </c>
      <c r="F93" s="66">
        <v>50</v>
      </c>
      <c r="G93" s="62">
        <v>3.95</v>
      </c>
      <c r="H93" s="62">
        <v>0.5</v>
      </c>
      <c r="I93" s="63">
        <v>21.15</v>
      </c>
      <c r="J93" s="62">
        <v>118.33</v>
      </c>
      <c r="K93" s="68" t="s">
        <v>67</v>
      </c>
      <c r="L93" s="51">
        <v>101.7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520</v>
      </c>
      <c r="G97" s="21">
        <f t="shared" ref="G97" si="43">SUM(G90:G96)</f>
        <v>19.53</v>
      </c>
      <c r="H97" s="21">
        <f t="shared" ref="H97" si="44">SUM(H90:H96)</f>
        <v>20.25</v>
      </c>
      <c r="I97" s="21">
        <f t="shared" ref="I97" si="45">SUM(I90:I96)</f>
        <v>84.45</v>
      </c>
      <c r="J97" s="21">
        <f t="shared" ref="J97" si="46">SUM(J90:J96)</f>
        <v>616.43000000000006</v>
      </c>
      <c r="K97" s="27"/>
      <c r="L97" s="21">
        <f t="shared" si="12"/>
        <v>101.7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71"/>
      <c r="F102" s="65"/>
      <c r="G102" s="60"/>
      <c r="H102" s="60"/>
      <c r="I102" s="61"/>
      <c r="J102" s="60"/>
      <c r="K102" s="68"/>
      <c r="L102" s="51"/>
    </row>
    <row r="103" spans="1:12" ht="15">
      <c r="A103" s="25"/>
      <c r="B103" s="16"/>
      <c r="C103" s="11"/>
      <c r="D103" s="7" t="s">
        <v>28</v>
      </c>
      <c r="E103" s="72"/>
      <c r="F103" s="66"/>
      <c r="G103" s="62"/>
      <c r="H103" s="62"/>
      <c r="I103" s="63"/>
      <c r="J103" s="62"/>
      <c r="K103" s="68"/>
      <c r="L103" s="51"/>
    </row>
    <row r="104" spans="1:12" ht="15">
      <c r="A104" s="25"/>
      <c r="B104" s="16"/>
      <c r="C104" s="11"/>
      <c r="D104" s="7" t="s">
        <v>29</v>
      </c>
      <c r="E104" s="72"/>
      <c r="F104" s="66"/>
      <c r="G104" s="62"/>
      <c r="H104" s="62"/>
      <c r="I104" s="63"/>
      <c r="J104" s="62"/>
      <c r="K104" s="68"/>
      <c r="L104" s="51"/>
    </row>
    <row r="105" spans="1:12" ht="15">
      <c r="A105" s="25"/>
      <c r="B105" s="16"/>
      <c r="C105" s="11"/>
      <c r="D105" s="7" t="s">
        <v>30</v>
      </c>
      <c r="E105" s="72"/>
      <c r="F105" s="66"/>
      <c r="G105" s="62"/>
      <c r="H105" s="62"/>
      <c r="I105" s="63"/>
      <c r="J105" s="62"/>
      <c r="K105" s="68"/>
      <c r="L105" s="51"/>
    </row>
    <row r="106" spans="1:12" ht="15">
      <c r="A106" s="25"/>
      <c r="B106" s="16"/>
      <c r="C106" s="11"/>
      <c r="D106" s="7" t="s">
        <v>31</v>
      </c>
      <c r="E106" s="73"/>
      <c r="F106" s="74"/>
      <c r="G106" s="75"/>
      <c r="H106" s="75"/>
      <c r="I106" s="76"/>
      <c r="J106" s="75"/>
      <c r="K106" s="68"/>
      <c r="L106" s="51"/>
    </row>
    <row r="107" spans="1:12" ht="15">
      <c r="A107" s="25"/>
      <c r="B107" s="16"/>
      <c r="C107" s="11"/>
      <c r="D107" s="7" t="s">
        <v>32</v>
      </c>
      <c r="E107" s="72"/>
      <c r="F107" s="66"/>
      <c r="G107" s="62"/>
      <c r="H107" s="62"/>
      <c r="I107" s="63"/>
      <c r="J107" s="62"/>
      <c r="K107" s="68"/>
      <c r="L107" s="51"/>
    </row>
    <row r="108" spans="1:12" ht="15">
      <c r="A108" s="25"/>
      <c r="B108" s="16"/>
      <c r="C108" s="11"/>
      <c r="D108" s="7" t="s">
        <v>33</v>
      </c>
      <c r="E108" s="72"/>
      <c r="F108" s="66"/>
      <c r="G108" s="62"/>
      <c r="H108" s="62"/>
      <c r="I108" s="63"/>
      <c r="J108" s="62"/>
      <c r="K108" s="68"/>
      <c r="L108" s="51"/>
    </row>
    <row r="109" spans="1:12" ht="15">
      <c r="A109" s="25"/>
      <c r="B109" s="16"/>
      <c r="C109" s="11"/>
      <c r="D109" s="6"/>
      <c r="E109" s="73"/>
      <c r="F109" s="74"/>
      <c r="G109" s="75"/>
      <c r="H109" s="75"/>
      <c r="I109" s="76"/>
      <c r="J109" s="75"/>
      <c r="K109" s="52"/>
      <c r="L109" s="51"/>
    </row>
    <row r="110" spans="1:12" ht="15">
      <c r="A110" s="25"/>
      <c r="B110" s="16"/>
      <c r="C110" s="11"/>
      <c r="D110" s="6"/>
      <c r="E110" s="73"/>
      <c r="F110" s="75"/>
      <c r="G110" s="75"/>
      <c r="H110" s="75"/>
      <c r="I110" s="76"/>
      <c r="J110" s="75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SUM(F102:F109)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93" t="s">
        <v>4</v>
      </c>
      <c r="D131" s="94"/>
      <c r="E131" s="33"/>
      <c r="F131" s="34">
        <f>F97+F101+F111+F116+F123+F130</f>
        <v>520</v>
      </c>
      <c r="G131" s="34">
        <f t="shared" ref="G131" si="72">G97+G101+G111+G116+G123+G130</f>
        <v>19.53</v>
      </c>
      <c r="H131" s="34">
        <f t="shared" ref="H131" si="73">H97+H101+H111+H116+H123+H130</f>
        <v>20.25</v>
      </c>
      <c r="I131" s="34">
        <f t="shared" ref="I131" si="74">I97+I101+I111+I116+I123+I130</f>
        <v>84.45</v>
      </c>
      <c r="J131" s="34">
        <f t="shared" ref="J131" si="75">J97+J101+J111+J116+J123+J130</f>
        <v>616.43000000000006</v>
      </c>
      <c r="K131" s="35"/>
      <c r="L131" s="34">
        <f t="shared" ref="L131" ca="1" si="76">L97+L101+L111+L116+L123+L130</f>
        <v>0</v>
      </c>
    </row>
    <row r="132" spans="1:12" ht="15.75" thickBot="1">
      <c r="A132" s="22">
        <v>1</v>
      </c>
      <c r="B132" s="23">
        <v>4</v>
      </c>
      <c r="C132" s="24" t="s">
        <v>20</v>
      </c>
      <c r="D132" s="5" t="s">
        <v>21</v>
      </c>
      <c r="E132" s="70" t="s">
        <v>88</v>
      </c>
      <c r="F132" s="64">
        <v>150</v>
      </c>
      <c r="G132" s="58">
        <v>10.4</v>
      </c>
      <c r="H132" s="58">
        <v>14.6</v>
      </c>
      <c r="I132" s="59">
        <v>30.1</v>
      </c>
      <c r="J132" s="58">
        <v>261.3</v>
      </c>
      <c r="K132" s="67" t="s">
        <v>89</v>
      </c>
      <c r="L132" s="48"/>
    </row>
    <row r="133" spans="1:12" ht="15.75" thickBot="1">
      <c r="A133" s="25"/>
      <c r="B133" s="16"/>
      <c r="C133" s="11"/>
      <c r="D133" s="84" t="s">
        <v>23</v>
      </c>
      <c r="E133" s="72" t="s">
        <v>51</v>
      </c>
      <c r="F133" s="66">
        <v>50</v>
      </c>
      <c r="G133" s="62">
        <v>3.95</v>
      </c>
      <c r="H133" s="62">
        <v>0.5</v>
      </c>
      <c r="I133" s="63">
        <v>21.15</v>
      </c>
      <c r="J133" s="62">
        <v>118.33</v>
      </c>
      <c r="K133" s="67" t="s">
        <v>62</v>
      </c>
      <c r="L133" s="51"/>
    </row>
    <row r="134" spans="1:12" ht="15.75" thickBot="1">
      <c r="A134" s="25"/>
      <c r="B134" s="16"/>
      <c r="C134" s="11"/>
      <c r="D134" s="7" t="s">
        <v>22</v>
      </c>
      <c r="E134" s="72" t="s">
        <v>50</v>
      </c>
      <c r="F134" s="66">
        <v>200</v>
      </c>
      <c r="G134" s="62">
        <v>0.2</v>
      </c>
      <c r="H134" s="62">
        <v>0</v>
      </c>
      <c r="I134" s="63">
        <v>15</v>
      </c>
      <c r="J134" s="62">
        <v>58</v>
      </c>
      <c r="K134" s="67" t="s">
        <v>46</v>
      </c>
      <c r="L134" s="51"/>
    </row>
    <row r="135" spans="1:12" ht="15">
      <c r="A135" s="25"/>
      <c r="B135" s="16"/>
      <c r="C135" s="11"/>
      <c r="D135" s="7" t="s">
        <v>23</v>
      </c>
      <c r="E135" s="72"/>
      <c r="F135" s="66"/>
      <c r="G135" s="62"/>
      <c r="H135" s="62"/>
      <c r="I135" s="63"/>
      <c r="J135" s="62"/>
      <c r="K135" s="67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27</v>
      </c>
      <c r="E137" s="50" t="s">
        <v>86</v>
      </c>
      <c r="F137" s="51">
        <v>100</v>
      </c>
      <c r="G137" s="51">
        <v>0.78</v>
      </c>
      <c r="H137" s="51">
        <v>0.1</v>
      </c>
      <c r="I137" s="51">
        <v>1.66</v>
      </c>
      <c r="J137" s="51">
        <v>12.65</v>
      </c>
      <c r="K137" s="52" t="s">
        <v>87</v>
      </c>
      <c r="L137" s="51">
        <v>101.7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15.33</v>
      </c>
      <c r="H139" s="21">
        <f t="shared" ref="H139" si="78">SUM(H132:H138)</f>
        <v>15.2</v>
      </c>
      <c r="I139" s="21">
        <f t="shared" ref="I139" si="79">SUM(I132:I138)</f>
        <v>67.91</v>
      </c>
      <c r="J139" s="21">
        <f t="shared" ref="J139" si="80">SUM(J132:J138)</f>
        <v>450.28</v>
      </c>
      <c r="K139" s="27"/>
      <c r="L139" s="21">
        <f t="shared" ref="L139:L181" si="81">SUM(L132:L138)</f>
        <v>101.7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.75" thickBot="1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.75" thickBot="1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71"/>
      <c r="F144" s="65"/>
      <c r="G144" s="60"/>
      <c r="H144" s="60"/>
      <c r="I144" s="61"/>
      <c r="J144" s="60"/>
      <c r="K144" s="67"/>
      <c r="L144" s="51"/>
    </row>
    <row r="145" spans="1:12" ht="15.75" thickBot="1">
      <c r="A145" s="25"/>
      <c r="B145" s="16"/>
      <c r="C145" s="11"/>
      <c r="D145" s="7" t="s">
        <v>28</v>
      </c>
      <c r="E145" s="72"/>
      <c r="F145" s="66"/>
      <c r="G145" s="62"/>
      <c r="H145" s="62"/>
      <c r="I145" s="63"/>
      <c r="J145" s="62"/>
      <c r="K145" s="67"/>
      <c r="L145" s="51"/>
    </row>
    <row r="146" spans="1:12" ht="15.75" thickBot="1">
      <c r="A146" s="25"/>
      <c r="B146" s="16"/>
      <c r="C146" s="11"/>
      <c r="D146" s="7" t="s">
        <v>29</v>
      </c>
      <c r="E146" s="72"/>
      <c r="F146" s="66"/>
      <c r="G146" s="62"/>
      <c r="H146" s="62"/>
      <c r="I146" s="63"/>
      <c r="J146" s="62"/>
      <c r="K146" s="67"/>
      <c r="L146" s="51"/>
    </row>
    <row r="147" spans="1:12" ht="15.75" thickBot="1">
      <c r="A147" s="25"/>
      <c r="B147" s="16"/>
      <c r="C147" s="11"/>
      <c r="D147" s="7" t="s">
        <v>30</v>
      </c>
      <c r="E147" s="72"/>
      <c r="F147" s="66"/>
      <c r="G147" s="62"/>
      <c r="H147" s="62"/>
      <c r="I147" s="63"/>
      <c r="J147" s="62"/>
      <c r="K147" s="67"/>
      <c r="L147" s="51"/>
    </row>
    <row r="148" spans="1:12" ht="15.75" thickBot="1">
      <c r="A148" s="25"/>
      <c r="B148" s="16"/>
      <c r="C148" s="11"/>
      <c r="D148" s="7" t="s">
        <v>31</v>
      </c>
      <c r="E148" s="73"/>
      <c r="F148" s="74"/>
      <c r="G148" s="75"/>
      <c r="H148" s="75"/>
      <c r="I148" s="76"/>
      <c r="J148" s="75"/>
      <c r="K148" s="67"/>
      <c r="L148" s="51"/>
    </row>
    <row r="149" spans="1:12" ht="15.75" thickBot="1">
      <c r="A149" s="25"/>
      <c r="B149" s="16"/>
      <c r="C149" s="11"/>
      <c r="D149" s="7" t="s">
        <v>32</v>
      </c>
      <c r="E149" s="72"/>
      <c r="F149" s="66"/>
      <c r="G149" s="62"/>
      <c r="H149" s="62"/>
      <c r="I149" s="63"/>
      <c r="J149" s="62"/>
      <c r="K149" s="67"/>
      <c r="L149" s="51"/>
    </row>
    <row r="150" spans="1:12" ht="15.75" thickBot="1">
      <c r="A150" s="25"/>
      <c r="B150" s="16"/>
      <c r="C150" s="11"/>
      <c r="D150" s="7" t="s">
        <v>33</v>
      </c>
      <c r="E150" s="72"/>
      <c r="F150" s="66"/>
      <c r="G150" s="62"/>
      <c r="H150" s="62"/>
      <c r="I150" s="63"/>
      <c r="J150" s="62"/>
      <c r="K150" s="67"/>
      <c r="L150" s="51"/>
    </row>
    <row r="151" spans="1:12" ht="15.75" thickBot="1">
      <c r="A151" s="25"/>
      <c r="B151" s="16"/>
      <c r="C151" s="11"/>
      <c r="D151" s="6"/>
      <c r="E151" s="73"/>
      <c r="F151" s="74"/>
      <c r="G151" s="75"/>
      <c r="H151" s="75"/>
      <c r="I151" s="76"/>
      <c r="J151" s="75"/>
      <c r="K151" s="67"/>
      <c r="L151" s="51"/>
    </row>
    <row r="152" spans="1:12" ht="15">
      <c r="A152" s="25"/>
      <c r="B152" s="16"/>
      <c r="C152" s="11"/>
      <c r="D152" s="6"/>
      <c r="E152" s="73"/>
      <c r="F152" s="74"/>
      <c r="G152" s="75"/>
      <c r="H152" s="75"/>
      <c r="I152" s="76"/>
      <c r="J152" s="75"/>
      <c r="K152" s="67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SUM(F144:F151)</f>
        <v>0</v>
      </c>
      <c r="G153" s="21">
        <f>SUM(G144:G151)</f>
        <v>0</v>
      </c>
      <c r="H153" s="21">
        <f>SUM(H144:H151)</f>
        <v>0</v>
      </c>
      <c r="I153" s="21">
        <f>SUM(I144:I151)</f>
        <v>0</v>
      </c>
      <c r="J153" s="21">
        <f>SUM(J144:J151)</f>
        <v>0</v>
      </c>
      <c r="K153" s="27"/>
      <c r="L153" s="21">
        <f t="shared" ref="L153" ca="1" si="87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8">SUM(G154:G157)</f>
        <v>0</v>
      </c>
      <c r="H158" s="21">
        <f t="shared" ref="H158" si="89">SUM(H154:H157)</f>
        <v>0</v>
      </c>
      <c r="I158" s="21">
        <f t="shared" ref="I158" si="90">SUM(I154:I157)</f>
        <v>0</v>
      </c>
      <c r="J158" s="21">
        <f t="shared" ref="J158" si="91">SUM(J154:J157)</f>
        <v>0</v>
      </c>
      <c r="K158" s="27"/>
      <c r="L158" s="21">
        <f t="shared" ref="L158" ca="1" si="92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3">SUM(G159:G164)</f>
        <v>0</v>
      </c>
      <c r="H165" s="21">
        <f t="shared" ref="H165" si="94">SUM(H159:H164)</f>
        <v>0</v>
      </c>
      <c r="I165" s="21">
        <f t="shared" ref="I165" si="95">SUM(I159:I164)</f>
        <v>0</v>
      </c>
      <c r="J165" s="21">
        <f t="shared" ref="J165" si="96">SUM(J159:J164)</f>
        <v>0</v>
      </c>
      <c r="K165" s="27"/>
      <c r="L165" s="21">
        <f t="shared" ref="L165" ca="1" si="97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8">SUM(G166:G171)</f>
        <v>0</v>
      </c>
      <c r="H172" s="21">
        <f t="shared" ref="H172" si="99">SUM(H166:H171)</f>
        <v>0</v>
      </c>
      <c r="I172" s="21">
        <f t="shared" ref="I172" si="100">SUM(I166:I171)</f>
        <v>0</v>
      </c>
      <c r="J172" s="21">
        <f t="shared" ref="J172" si="101">SUM(J166:J171)</f>
        <v>0</v>
      </c>
      <c r="K172" s="27"/>
      <c r="L172" s="21">
        <f t="shared" ref="L172" ca="1" si="102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93" t="s">
        <v>4</v>
      </c>
      <c r="D173" s="94"/>
      <c r="E173" s="33"/>
      <c r="F173" s="34">
        <f>F139+F143+F153+F158+F165+F172</f>
        <v>500</v>
      </c>
      <c r="G173" s="34">
        <f t="shared" ref="G173" si="103">G139+G143+G153+G158+G165+G172</f>
        <v>15.33</v>
      </c>
      <c r="H173" s="34">
        <f t="shared" ref="H173" si="104">H139+H143+H153+H158+H165+H172</f>
        <v>15.2</v>
      </c>
      <c r="I173" s="34">
        <f t="shared" ref="I173" si="105">I139+I143+I153+I158+I165+I172</f>
        <v>67.91</v>
      </c>
      <c r="J173" s="34">
        <f t="shared" ref="J173" si="106">J139+J143+J153+J158+J165+J172</f>
        <v>450.28</v>
      </c>
      <c r="K173" s="35"/>
      <c r="L173" s="34">
        <f t="shared" ref="L173" ca="1" si="107">L139+L143+L153+L158+L165+L172</f>
        <v>0</v>
      </c>
    </row>
    <row r="174" spans="1:12" ht="15.75" thickBot="1">
      <c r="A174" s="22">
        <v>1</v>
      </c>
      <c r="B174" s="23">
        <v>5</v>
      </c>
      <c r="C174" s="24" t="s">
        <v>20</v>
      </c>
      <c r="D174" s="5" t="s">
        <v>21</v>
      </c>
      <c r="E174" s="70" t="s">
        <v>90</v>
      </c>
      <c r="F174" s="64">
        <v>250</v>
      </c>
      <c r="G174" s="58">
        <v>15.9</v>
      </c>
      <c r="H174" s="58">
        <v>14.6</v>
      </c>
      <c r="I174" s="59">
        <v>50.2</v>
      </c>
      <c r="J174" s="58">
        <v>436.7</v>
      </c>
      <c r="K174" s="67" t="s">
        <v>91</v>
      </c>
      <c r="L174" s="48"/>
    </row>
    <row r="175" spans="1:12" ht="15.75" thickBot="1">
      <c r="A175" s="25"/>
      <c r="B175" s="16"/>
      <c r="C175" s="11"/>
      <c r="D175" s="83" t="s">
        <v>21</v>
      </c>
      <c r="E175" s="71"/>
      <c r="F175" s="65"/>
      <c r="G175" s="60"/>
      <c r="H175" s="60"/>
      <c r="I175" s="61"/>
      <c r="J175" s="60"/>
      <c r="K175" s="67"/>
      <c r="L175" s="51"/>
    </row>
    <row r="176" spans="1:12" ht="15.75" thickBot="1">
      <c r="A176" s="25"/>
      <c r="B176" s="16"/>
      <c r="C176" s="11"/>
      <c r="D176" s="7" t="s">
        <v>22</v>
      </c>
      <c r="E176" s="72" t="s">
        <v>59</v>
      </c>
      <c r="F176" s="66">
        <v>200</v>
      </c>
      <c r="G176" s="62">
        <v>0.3</v>
      </c>
      <c r="H176" s="62">
        <v>0</v>
      </c>
      <c r="I176" s="63">
        <v>15.2</v>
      </c>
      <c r="J176" s="62">
        <v>60</v>
      </c>
      <c r="K176" s="67" t="s">
        <v>72</v>
      </c>
      <c r="L176" s="51"/>
    </row>
    <row r="177" spans="1:12" ht="15.75" thickBot="1">
      <c r="A177" s="25"/>
      <c r="B177" s="16"/>
      <c r="C177" s="11"/>
      <c r="D177" s="7" t="s">
        <v>23</v>
      </c>
      <c r="E177" s="72" t="s">
        <v>51</v>
      </c>
      <c r="F177" s="66">
        <v>50</v>
      </c>
      <c r="G177" s="62">
        <v>3.95</v>
      </c>
      <c r="H177" s="62">
        <v>0.5</v>
      </c>
      <c r="I177" s="63">
        <v>21.15</v>
      </c>
      <c r="J177" s="62">
        <v>118.33</v>
      </c>
      <c r="K177" s="67" t="s">
        <v>67</v>
      </c>
      <c r="L177" s="51">
        <v>101.7</v>
      </c>
    </row>
    <row r="178" spans="1:12" ht="15.75" thickBot="1">
      <c r="A178" s="25"/>
      <c r="B178" s="16"/>
      <c r="C178" s="11"/>
      <c r="D178" s="7" t="s">
        <v>24</v>
      </c>
      <c r="E178" s="72"/>
      <c r="F178" s="66"/>
      <c r="G178" s="62"/>
      <c r="H178" s="62"/>
      <c r="I178" s="63"/>
      <c r="J178" s="62"/>
      <c r="K178" s="67"/>
      <c r="L178" s="51"/>
    </row>
    <row r="179" spans="1:12" ht="15">
      <c r="A179" s="25"/>
      <c r="B179" s="16"/>
      <c r="C179" s="11"/>
      <c r="D179" s="6" t="s">
        <v>71</v>
      </c>
      <c r="E179" s="73"/>
      <c r="F179" s="74"/>
      <c r="G179" s="75"/>
      <c r="H179" s="75"/>
      <c r="I179" s="76"/>
      <c r="J179" s="75"/>
      <c r="K179" s="67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8">SUM(G174:G180)</f>
        <v>20.149999999999999</v>
      </c>
      <c r="H181" s="21">
        <f t="shared" ref="H181" si="109">SUM(H174:H180)</f>
        <v>15.1</v>
      </c>
      <c r="I181" s="21">
        <f t="shared" ref="I181" si="110">SUM(I174:I180)</f>
        <v>86.550000000000011</v>
      </c>
      <c r="J181" s="21">
        <f t="shared" ref="J181" si="111">SUM(J174:J180)</f>
        <v>615.03</v>
      </c>
      <c r="K181" s="27"/>
      <c r="L181" s="21">
        <f t="shared" si="81"/>
        <v>101.7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2">SUM(G182:G184)</f>
        <v>0</v>
      </c>
      <c r="H185" s="21">
        <f t="shared" ref="H185" si="113">SUM(H182:H184)</f>
        <v>0</v>
      </c>
      <c r="I185" s="21">
        <f t="shared" ref="I185" si="114">SUM(I182:I184)</f>
        <v>0</v>
      </c>
      <c r="J185" s="21">
        <f t="shared" ref="J185" si="115">SUM(J182:J184)</f>
        <v>0</v>
      </c>
      <c r="K185" s="27"/>
      <c r="L185" s="21">
        <f t="shared" ref="L185" ca="1" si="116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71"/>
      <c r="F186" s="65"/>
      <c r="G186" s="60"/>
      <c r="H186" s="60"/>
      <c r="I186" s="61"/>
      <c r="J186" s="60"/>
      <c r="K186" s="68"/>
      <c r="L186" s="51"/>
    </row>
    <row r="187" spans="1:12" ht="15">
      <c r="A187" s="25"/>
      <c r="B187" s="16"/>
      <c r="C187" s="11"/>
      <c r="D187" s="7" t="s">
        <v>28</v>
      </c>
      <c r="E187" s="72"/>
      <c r="F187" s="66"/>
      <c r="G187" s="62"/>
      <c r="H187" s="62"/>
      <c r="I187" s="63"/>
      <c r="J187" s="62"/>
      <c r="K187" s="68"/>
      <c r="L187" s="51"/>
    </row>
    <row r="188" spans="1:12" ht="15">
      <c r="A188" s="25"/>
      <c r="B188" s="16"/>
      <c r="C188" s="11"/>
      <c r="D188" s="7" t="s">
        <v>29</v>
      </c>
      <c r="E188" s="72"/>
      <c r="F188" s="66"/>
      <c r="G188" s="62"/>
      <c r="H188" s="62"/>
      <c r="I188" s="63"/>
      <c r="J188" s="62"/>
      <c r="K188" s="68"/>
      <c r="L188" s="51"/>
    </row>
    <row r="189" spans="1:12" ht="15">
      <c r="A189" s="25"/>
      <c r="B189" s="16"/>
      <c r="C189" s="11"/>
      <c r="D189" s="7" t="s">
        <v>30</v>
      </c>
      <c r="E189" s="72"/>
      <c r="F189" s="66"/>
      <c r="G189" s="62"/>
      <c r="H189" s="62"/>
      <c r="I189" s="63"/>
      <c r="J189" s="62"/>
      <c r="K189" s="68"/>
      <c r="L189" s="51"/>
    </row>
    <row r="190" spans="1:12" ht="15">
      <c r="A190" s="25"/>
      <c r="B190" s="16"/>
      <c r="C190" s="11"/>
      <c r="D190" s="7" t="s">
        <v>31</v>
      </c>
      <c r="E190" s="73"/>
      <c r="F190" s="74"/>
      <c r="G190" s="75"/>
      <c r="H190" s="75"/>
      <c r="I190" s="76"/>
      <c r="J190" s="75"/>
      <c r="K190" s="68"/>
      <c r="L190" s="51"/>
    </row>
    <row r="191" spans="1:12" ht="15">
      <c r="A191" s="25"/>
      <c r="B191" s="16"/>
      <c r="C191" s="11"/>
      <c r="D191" s="7" t="s">
        <v>32</v>
      </c>
      <c r="E191" s="72"/>
      <c r="F191" s="66"/>
      <c r="G191" s="62"/>
      <c r="H191" s="62"/>
      <c r="I191" s="63"/>
      <c r="J191" s="62"/>
      <c r="K191" s="68"/>
      <c r="L191" s="51"/>
    </row>
    <row r="192" spans="1:12" ht="15">
      <c r="A192" s="25"/>
      <c r="B192" s="16"/>
      <c r="C192" s="11"/>
      <c r="D192" s="7" t="s">
        <v>33</v>
      </c>
      <c r="E192" s="72"/>
      <c r="F192" s="66"/>
      <c r="G192" s="62"/>
      <c r="H192" s="62"/>
      <c r="I192" s="63"/>
      <c r="J192" s="62"/>
      <c r="K192" s="68"/>
      <c r="L192" s="51"/>
    </row>
    <row r="193" spans="1:12" ht="15">
      <c r="A193" s="25"/>
      <c r="B193" s="16"/>
      <c r="C193" s="11"/>
      <c r="D193" s="6"/>
      <c r="E193" s="73"/>
      <c r="F193" s="74"/>
      <c r="G193" s="75"/>
      <c r="H193" s="75"/>
      <c r="I193" s="76"/>
      <c r="J193" s="75"/>
      <c r="K193" s="68"/>
      <c r="L193" s="51"/>
    </row>
    <row r="194" spans="1:12" ht="15">
      <c r="A194" s="25"/>
      <c r="B194" s="16"/>
      <c r="C194" s="11"/>
      <c r="D194" s="6"/>
      <c r="E194" s="73"/>
      <c r="F194" s="74"/>
      <c r="G194" s="75"/>
      <c r="H194" s="75"/>
      <c r="I194" s="76"/>
      <c r="J194" s="75"/>
      <c r="K194" s="68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SUM(F186:F193)</f>
        <v>0</v>
      </c>
      <c r="G195" s="21">
        <f>SUM(G186:G193)</f>
        <v>0</v>
      </c>
      <c r="H195" s="21">
        <f>SUM(H186:H193)</f>
        <v>0</v>
      </c>
      <c r="I195" s="21">
        <f>SUM(I186:I193)</f>
        <v>0</v>
      </c>
      <c r="J195" s="21">
        <f>SUM(J186:J193)</f>
        <v>0</v>
      </c>
      <c r="K195" s="27"/>
      <c r="L195" s="21">
        <f t="shared" ref="L195" ca="1" si="117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 t="shared" ref="L200" ca="1" si="122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93" t="s">
        <v>4</v>
      </c>
      <c r="D215" s="94"/>
      <c r="E215" s="33"/>
      <c r="F215" s="34">
        <f>F181+F185+F195+F200+F207+F214</f>
        <v>500</v>
      </c>
      <c r="G215" s="34">
        <f t="shared" ref="G215" si="133">G181+G185+G195+G200+G207+G214</f>
        <v>20.149999999999999</v>
      </c>
      <c r="H215" s="34">
        <f t="shared" ref="H215" si="134">H181+H185+H195+H200+H207+H214</f>
        <v>15.1</v>
      </c>
      <c r="I215" s="34">
        <f t="shared" ref="I215" si="135">I181+I185+I195+I200+I207+I214</f>
        <v>86.550000000000011</v>
      </c>
      <c r="J215" s="34">
        <f t="shared" ref="J215" si="136">J181+J185+J195+J200+J207+J214</f>
        <v>615.03</v>
      </c>
      <c r="K215" s="35"/>
      <c r="L215" s="34">
        <f t="shared" ref="L215" ca="1" si="137">L181+L185+L195+L200+L207+L214</f>
        <v>0</v>
      </c>
    </row>
    <row r="216" spans="1:12" ht="15.75" thickBot="1">
      <c r="A216" s="22">
        <v>1</v>
      </c>
      <c r="B216" s="23">
        <v>6</v>
      </c>
      <c r="C216" s="24" t="s">
        <v>20</v>
      </c>
      <c r="D216" s="5" t="s">
        <v>21</v>
      </c>
      <c r="E216" s="70" t="s">
        <v>77</v>
      </c>
      <c r="F216" s="64">
        <v>90</v>
      </c>
      <c r="G216" s="58">
        <v>10.199999999999999</v>
      </c>
      <c r="H216" s="86">
        <v>11</v>
      </c>
      <c r="I216" s="59">
        <v>9.8000000000000007</v>
      </c>
      <c r="J216" s="58">
        <v>170.8</v>
      </c>
      <c r="K216" s="67" t="s">
        <v>78</v>
      </c>
      <c r="L216" s="48"/>
    </row>
    <row r="217" spans="1:12" ht="15">
      <c r="A217" s="25"/>
      <c r="B217" s="16"/>
      <c r="C217" s="11"/>
      <c r="D217" s="83" t="s">
        <v>21</v>
      </c>
      <c r="E217" s="71" t="s">
        <v>54</v>
      </c>
      <c r="F217" s="65">
        <v>150</v>
      </c>
      <c r="G217" s="60">
        <v>5.0999999999999996</v>
      </c>
      <c r="H217" s="60">
        <v>9.15</v>
      </c>
      <c r="I217" s="61">
        <v>34.200000000000003</v>
      </c>
      <c r="J217" s="60">
        <v>244.5</v>
      </c>
      <c r="K217" s="67" t="s">
        <v>56</v>
      </c>
      <c r="L217" s="51"/>
    </row>
    <row r="218" spans="1:12" ht="15">
      <c r="A218" s="25"/>
      <c r="B218" s="16"/>
      <c r="C218" s="11"/>
      <c r="D218" s="7" t="s">
        <v>22</v>
      </c>
      <c r="E218" s="72" t="s">
        <v>74</v>
      </c>
      <c r="F218" s="66">
        <v>200</v>
      </c>
      <c r="G218" s="62">
        <v>0.18</v>
      </c>
      <c r="H218" s="62">
        <v>0</v>
      </c>
      <c r="I218" s="63">
        <v>15</v>
      </c>
      <c r="J218" s="62">
        <v>58</v>
      </c>
      <c r="K218" s="69" t="s">
        <v>57</v>
      </c>
      <c r="L218" s="51"/>
    </row>
    <row r="219" spans="1:12" ht="15">
      <c r="A219" s="25"/>
      <c r="B219" s="16"/>
      <c r="C219" s="11"/>
      <c r="D219" s="7" t="s">
        <v>23</v>
      </c>
      <c r="E219" s="72" t="s">
        <v>51</v>
      </c>
      <c r="F219" s="66">
        <v>60</v>
      </c>
      <c r="G219" s="62">
        <v>4.74</v>
      </c>
      <c r="H219" s="62">
        <v>0.6</v>
      </c>
      <c r="I219" s="63">
        <v>28.98</v>
      </c>
      <c r="J219" s="62">
        <v>142</v>
      </c>
      <c r="K219" s="69" t="s">
        <v>62</v>
      </c>
      <c r="L219" s="51">
        <v>101.7</v>
      </c>
    </row>
    <row r="220" spans="1:12" ht="15">
      <c r="A220" s="25"/>
      <c r="B220" s="16"/>
      <c r="C220" s="11"/>
      <c r="D220" s="7" t="s">
        <v>24</v>
      </c>
      <c r="E220" s="72"/>
      <c r="F220" s="66"/>
      <c r="G220" s="62"/>
      <c r="H220" s="62"/>
      <c r="I220" s="63"/>
      <c r="J220" s="62"/>
      <c r="K220" s="69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38">SUM(G216:G222)</f>
        <v>20.22</v>
      </c>
      <c r="H223" s="21">
        <f t="shared" ref="H223" si="139">SUM(H216:H222)</f>
        <v>20.75</v>
      </c>
      <c r="I223" s="21">
        <f t="shared" ref="I223" si="140">SUM(I216:I222)</f>
        <v>87.98</v>
      </c>
      <c r="J223" s="21">
        <f t="shared" ref="J223" si="141">SUM(J216:J222)</f>
        <v>615.29999999999995</v>
      </c>
      <c r="K223" s="27"/>
      <c r="L223" s="21">
        <f t="shared" ref="L223:L265" si="142">SUM(L216:L222)</f>
        <v>101.7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3">SUM(G224:G226)</f>
        <v>0</v>
      </c>
      <c r="H227" s="21">
        <f t="shared" ref="H227" si="144">SUM(H224:H226)</f>
        <v>0</v>
      </c>
      <c r="I227" s="21">
        <f t="shared" ref="I227" si="145">SUM(I224:I226)</f>
        <v>0</v>
      </c>
      <c r="J227" s="21">
        <f t="shared" ref="J227" si="146">SUM(J224:J226)</f>
        <v>0</v>
      </c>
      <c r="K227" s="27"/>
      <c r="L227" s="21">
        <f t="shared" ref="L227" ca="1" si="147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71"/>
      <c r="F228" s="65"/>
      <c r="G228" s="60"/>
      <c r="H228" s="60"/>
      <c r="I228" s="61"/>
      <c r="J228" s="60"/>
      <c r="K228" s="69"/>
      <c r="L228" s="51"/>
    </row>
    <row r="229" spans="1:12" ht="15">
      <c r="A229" s="25"/>
      <c r="B229" s="16"/>
      <c r="C229" s="11"/>
      <c r="D229" s="7" t="s">
        <v>28</v>
      </c>
      <c r="E229" s="72"/>
      <c r="F229" s="66"/>
      <c r="G229" s="62"/>
      <c r="H229" s="62"/>
      <c r="I229" s="63"/>
      <c r="J229" s="62"/>
      <c r="K229" s="69"/>
      <c r="L229" s="51"/>
    </row>
    <row r="230" spans="1:12" ht="15">
      <c r="A230" s="25"/>
      <c r="B230" s="16"/>
      <c r="C230" s="11"/>
      <c r="D230" s="7" t="s">
        <v>29</v>
      </c>
      <c r="E230" s="72"/>
      <c r="F230" s="66"/>
      <c r="G230" s="62"/>
      <c r="H230" s="62"/>
      <c r="I230" s="63"/>
      <c r="J230" s="62"/>
      <c r="K230" s="69"/>
      <c r="L230" s="51"/>
    </row>
    <row r="231" spans="1:12" ht="15">
      <c r="A231" s="25"/>
      <c r="B231" s="16"/>
      <c r="C231" s="11"/>
      <c r="D231" s="7" t="s">
        <v>30</v>
      </c>
      <c r="E231" s="72"/>
      <c r="F231" s="66"/>
      <c r="G231" s="62"/>
      <c r="H231" s="62"/>
      <c r="I231" s="63"/>
      <c r="J231" s="62"/>
      <c r="K231" s="69"/>
      <c r="L231" s="51"/>
    </row>
    <row r="232" spans="1:12" ht="15">
      <c r="A232" s="25"/>
      <c r="B232" s="16"/>
      <c r="C232" s="11"/>
      <c r="D232" s="7" t="s">
        <v>31</v>
      </c>
      <c r="E232" s="73"/>
      <c r="F232" s="74"/>
      <c r="G232" s="75"/>
      <c r="H232" s="75"/>
      <c r="I232" s="76"/>
      <c r="J232" s="75"/>
      <c r="K232" s="77"/>
      <c r="L232" s="51"/>
    </row>
    <row r="233" spans="1:12" ht="15">
      <c r="A233" s="25"/>
      <c r="B233" s="16"/>
      <c r="C233" s="11"/>
      <c r="D233" s="7" t="s">
        <v>32</v>
      </c>
      <c r="E233" s="72"/>
      <c r="F233" s="66"/>
      <c r="G233" s="62"/>
      <c r="H233" s="62"/>
      <c r="I233" s="63"/>
      <c r="J233" s="62"/>
      <c r="K233" s="69"/>
      <c r="L233" s="51"/>
    </row>
    <row r="234" spans="1:12" ht="15">
      <c r="A234" s="25"/>
      <c r="B234" s="16"/>
      <c r="C234" s="11"/>
      <c r="D234" s="7" t="s">
        <v>33</v>
      </c>
      <c r="E234" s="72"/>
      <c r="F234" s="66"/>
      <c r="G234" s="62"/>
      <c r="H234" s="62"/>
      <c r="I234" s="63"/>
      <c r="J234" s="62"/>
      <c r="K234" s="69"/>
      <c r="L234" s="51"/>
    </row>
    <row r="235" spans="1:12" ht="15">
      <c r="A235" s="25"/>
      <c r="B235" s="16"/>
      <c r="C235" s="11"/>
      <c r="D235" s="6"/>
      <c r="E235" s="73"/>
      <c r="F235" s="74"/>
      <c r="G235" s="75"/>
      <c r="H235" s="75"/>
      <c r="I235" s="76"/>
      <c r="J235" s="75"/>
      <c r="K235" s="77"/>
      <c r="L235" s="51"/>
    </row>
    <row r="236" spans="1:12" ht="15">
      <c r="A236" s="25"/>
      <c r="B236" s="16"/>
      <c r="C236" s="11"/>
      <c r="D236" s="6"/>
      <c r="E236" s="73"/>
      <c r="F236" s="74"/>
      <c r="G236" s="75"/>
      <c r="H236" s="75"/>
      <c r="I236" s="76"/>
      <c r="J236" s="75"/>
      <c r="K236" s="77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SUM(F228:F235)</f>
        <v>0</v>
      </c>
      <c r="G237" s="21">
        <f>SUM(G228:G235)</f>
        <v>0</v>
      </c>
      <c r="H237" s="21">
        <f>SUM(H228:H235)</f>
        <v>0</v>
      </c>
      <c r="I237" s="21">
        <f>SUM(I228:I235)</f>
        <v>0</v>
      </c>
      <c r="J237" s="21">
        <f>SUM(J228:J235)</f>
        <v>0</v>
      </c>
      <c r="K237" s="27"/>
      <c r="L237" s="21">
        <f t="shared" ref="L237" ca="1" si="148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9">SUM(G238:G241)</f>
        <v>0</v>
      </c>
      <c r="H242" s="21">
        <f t="shared" ref="H242" si="150">SUM(H238:H241)</f>
        <v>0</v>
      </c>
      <c r="I242" s="21">
        <f t="shared" ref="I242" si="151">SUM(I238:I241)</f>
        <v>0</v>
      </c>
      <c r="J242" s="21">
        <f t="shared" ref="J242" si="152">SUM(J238:J241)</f>
        <v>0</v>
      </c>
      <c r="K242" s="27"/>
      <c r="L242" s="21">
        <f t="shared" ref="L242" ca="1" si="153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4">SUM(G243:G248)</f>
        <v>0</v>
      </c>
      <c r="H249" s="21">
        <f t="shared" ref="H249" si="155">SUM(H243:H248)</f>
        <v>0</v>
      </c>
      <c r="I249" s="21">
        <f t="shared" ref="I249" si="156">SUM(I243:I248)</f>
        <v>0</v>
      </c>
      <c r="J249" s="21">
        <f t="shared" ref="J249" si="157">SUM(J243:J248)</f>
        <v>0</v>
      </c>
      <c r="K249" s="27"/>
      <c r="L249" s="21">
        <f t="shared" ref="L249" ca="1" si="158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9">SUM(G250:G255)</f>
        <v>0</v>
      </c>
      <c r="H256" s="21">
        <f t="shared" ref="H256" si="160">SUM(H250:H255)</f>
        <v>0</v>
      </c>
      <c r="I256" s="21">
        <f t="shared" ref="I256" si="161">SUM(I250:I255)</f>
        <v>0</v>
      </c>
      <c r="J256" s="21">
        <f t="shared" ref="J256" si="162">SUM(J250:J255)</f>
        <v>0</v>
      </c>
      <c r="K256" s="27"/>
      <c r="L256" s="21">
        <f t="shared" ref="L256" ca="1" si="163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93" t="s">
        <v>4</v>
      </c>
      <c r="D257" s="94"/>
      <c r="E257" s="33"/>
      <c r="F257" s="34">
        <f>F223+F227+F237+F242+F249+F256</f>
        <v>500</v>
      </c>
      <c r="G257" s="34">
        <f t="shared" ref="G257" si="164">G223+G227+G237+G242+G249+G256</f>
        <v>20.22</v>
      </c>
      <c r="H257" s="34">
        <f t="shared" ref="H257" si="165">H223+H227+H237+H242+H249+H256</f>
        <v>20.75</v>
      </c>
      <c r="I257" s="34">
        <f t="shared" ref="I257" si="166">I223+I227+I237+I242+I249+I256</f>
        <v>87.98</v>
      </c>
      <c r="J257" s="34">
        <f t="shared" ref="J257" si="167">J223+J227+J237+J242+J249+J256</f>
        <v>615.29999999999995</v>
      </c>
      <c r="K257" s="35"/>
      <c r="L257" s="34">
        <f t="shared" ref="L257" ca="1" si="168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70"/>
      <c r="F258" s="64"/>
      <c r="G258" s="58"/>
      <c r="H258" s="86"/>
      <c r="I258" s="59"/>
      <c r="J258" s="58"/>
      <c r="K258" s="67"/>
      <c r="L258" s="48"/>
    </row>
    <row r="259" spans="1:12" ht="15">
      <c r="A259" s="25"/>
      <c r="B259" s="16"/>
      <c r="C259" s="11"/>
      <c r="D259" s="6"/>
      <c r="E259" s="71"/>
      <c r="F259" s="65"/>
      <c r="G259" s="60"/>
      <c r="H259" s="60"/>
      <c r="I259" s="61"/>
      <c r="J259" s="60"/>
      <c r="K259" s="68"/>
      <c r="L259" s="51"/>
    </row>
    <row r="260" spans="1:12" ht="15">
      <c r="A260" s="25"/>
      <c r="B260" s="16"/>
      <c r="C260" s="11"/>
      <c r="D260" s="7" t="s">
        <v>22</v>
      </c>
      <c r="E260" s="72"/>
      <c r="F260" s="66"/>
      <c r="G260" s="62"/>
      <c r="H260" s="62"/>
      <c r="I260" s="63"/>
      <c r="J260" s="62"/>
      <c r="K260" s="69"/>
      <c r="L260" s="51"/>
    </row>
    <row r="261" spans="1:12" ht="15">
      <c r="A261" s="25"/>
      <c r="B261" s="16"/>
      <c r="C261" s="11"/>
      <c r="D261" s="7" t="s">
        <v>23</v>
      </c>
      <c r="E261" s="72"/>
      <c r="F261" s="85"/>
      <c r="G261" s="62"/>
      <c r="H261" s="62"/>
      <c r="I261" s="63"/>
      <c r="J261" s="62"/>
      <c r="K261" s="69"/>
      <c r="L261" s="51"/>
    </row>
    <row r="262" spans="1:12" ht="15">
      <c r="A262" s="25"/>
      <c r="B262" s="16"/>
      <c r="C262" s="11"/>
      <c r="D262" s="7" t="s">
        <v>24</v>
      </c>
      <c r="E262" s="72"/>
      <c r="F262" s="66"/>
      <c r="G262" s="62"/>
      <c r="H262" s="62"/>
      <c r="I262" s="63"/>
      <c r="J262" s="62"/>
      <c r="K262" s="69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9">SUM(G258:G264)</f>
        <v>0</v>
      </c>
      <c r="H265" s="21">
        <f t="shared" ref="H265" si="170">SUM(H258:H264)</f>
        <v>0</v>
      </c>
      <c r="I265" s="21">
        <f t="shared" ref="I265" si="171">SUM(I258:I264)</f>
        <v>0</v>
      </c>
      <c r="J265" s="21">
        <f t="shared" ref="J265" si="172">SUM(J258:J264)</f>
        <v>0</v>
      </c>
      <c r="K265" s="27"/>
      <c r="L265" s="21">
        <f t="shared" si="142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3">SUM(G266:G268)</f>
        <v>0</v>
      </c>
      <c r="H269" s="21">
        <f t="shared" ref="H269" si="174">SUM(H266:H268)</f>
        <v>0</v>
      </c>
      <c r="I269" s="21">
        <f t="shared" ref="I269" si="175">SUM(I266:I268)</f>
        <v>0</v>
      </c>
      <c r="J269" s="21">
        <f t="shared" ref="J269" si="176">SUM(J266:J268)</f>
        <v>0</v>
      </c>
      <c r="K269" s="27"/>
      <c r="L269" s="21">
        <f t="shared" ref="L269" ca="1" si="177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71"/>
      <c r="F270" s="65"/>
      <c r="G270" s="60"/>
      <c r="H270" s="60"/>
      <c r="I270" s="61"/>
      <c r="J270" s="60"/>
      <c r="K270" s="69"/>
      <c r="L270" s="51"/>
    </row>
    <row r="271" spans="1:12" ht="15">
      <c r="A271" s="25"/>
      <c r="B271" s="16"/>
      <c r="C271" s="11"/>
      <c r="D271" s="7" t="s">
        <v>28</v>
      </c>
      <c r="E271" s="72"/>
      <c r="F271" s="79"/>
      <c r="G271" s="62"/>
      <c r="H271" s="62"/>
      <c r="I271" s="63"/>
      <c r="J271" s="62"/>
      <c r="K271" s="69"/>
      <c r="L271" s="51"/>
    </row>
    <row r="272" spans="1:12" ht="15">
      <c r="A272" s="25"/>
      <c r="B272" s="16"/>
      <c r="C272" s="11"/>
      <c r="D272" s="7" t="s">
        <v>29</v>
      </c>
      <c r="E272" s="72"/>
      <c r="F272" s="79"/>
      <c r="G272" s="87"/>
      <c r="H272" s="87"/>
      <c r="I272" s="88"/>
      <c r="J272" s="87"/>
      <c r="K272" s="69"/>
      <c r="L272" s="51"/>
    </row>
    <row r="273" spans="1:12" ht="15">
      <c r="A273" s="25"/>
      <c r="B273" s="16"/>
      <c r="C273" s="11"/>
      <c r="D273" s="7" t="s">
        <v>30</v>
      </c>
      <c r="E273" s="72"/>
      <c r="F273" s="79"/>
      <c r="G273" s="62"/>
      <c r="H273" s="62"/>
      <c r="I273" s="63"/>
      <c r="J273" s="62"/>
      <c r="K273" s="69"/>
      <c r="L273" s="51"/>
    </row>
    <row r="274" spans="1:12" ht="15">
      <c r="A274" s="25"/>
      <c r="B274" s="16"/>
      <c r="C274" s="11"/>
      <c r="D274" s="7" t="s">
        <v>31</v>
      </c>
      <c r="E274" s="73"/>
      <c r="F274" s="81"/>
      <c r="G274" s="75"/>
      <c r="H274" s="75"/>
      <c r="I274" s="76"/>
      <c r="J274" s="75"/>
      <c r="K274" s="77"/>
      <c r="L274" s="51"/>
    </row>
    <row r="275" spans="1:12" ht="15">
      <c r="A275" s="25"/>
      <c r="B275" s="16"/>
      <c r="C275" s="11"/>
      <c r="D275" s="7" t="s">
        <v>32</v>
      </c>
      <c r="E275" s="72"/>
      <c r="F275" s="79"/>
      <c r="G275" s="62"/>
      <c r="H275" s="62"/>
      <c r="I275" s="63"/>
      <c r="J275" s="62"/>
      <c r="K275" s="69"/>
      <c r="L275" s="51"/>
    </row>
    <row r="276" spans="1:12" ht="15">
      <c r="A276" s="25"/>
      <c r="B276" s="16"/>
      <c r="C276" s="11"/>
      <c r="D276" s="7" t="s">
        <v>33</v>
      </c>
      <c r="E276" s="72"/>
      <c r="F276" s="79"/>
      <c r="G276" s="62"/>
      <c r="H276" s="62"/>
      <c r="I276" s="63"/>
      <c r="J276" s="62"/>
      <c r="K276" s="69"/>
      <c r="L276" s="51"/>
    </row>
    <row r="277" spans="1:12" ht="15">
      <c r="A277" s="25"/>
      <c r="B277" s="16"/>
      <c r="C277" s="11"/>
      <c r="D277" s="6"/>
      <c r="E277" s="73"/>
      <c r="F277" s="81"/>
      <c r="G277" s="75"/>
      <c r="H277" s="75"/>
      <c r="I277" s="76"/>
      <c r="J277" s="75"/>
      <c r="K277" s="77"/>
      <c r="L277" s="51"/>
    </row>
    <row r="278" spans="1:12" ht="15">
      <c r="A278" s="25"/>
      <c r="B278" s="16"/>
      <c r="C278" s="11"/>
      <c r="D278" s="6"/>
      <c r="E278" s="73"/>
      <c r="F278" s="81"/>
      <c r="G278" s="75"/>
      <c r="H278" s="75"/>
      <c r="I278" s="76"/>
      <c r="J278" s="75"/>
      <c r="K278" s="77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SUM(F270:F277)</f>
        <v>0</v>
      </c>
      <c r="G279" s="21">
        <f>SUM(G270:G277)</f>
        <v>0</v>
      </c>
      <c r="H279" s="21">
        <f>SUM(H270:H277)</f>
        <v>0</v>
      </c>
      <c r="I279" s="21">
        <f>SUM(I270:I277)</f>
        <v>0</v>
      </c>
      <c r="J279" s="21">
        <f>SUM(J270:J277)</f>
        <v>0</v>
      </c>
      <c r="K279" s="27"/>
      <c r="L279" s="21">
        <f t="shared" ref="L279" ca="1" si="178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9">SUM(G280:G283)</f>
        <v>0</v>
      </c>
      <c r="H284" s="21">
        <f t="shared" ref="H284" si="180">SUM(H280:H283)</f>
        <v>0</v>
      </c>
      <c r="I284" s="21">
        <f t="shared" ref="I284" si="181">SUM(I280:I283)</f>
        <v>0</v>
      </c>
      <c r="J284" s="21">
        <f t="shared" ref="J284" si="182">SUM(J280:J283)</f>
        <v>0</v>
      </c>
      <c r="K284" s="27"/>
      <c r="L284" s="21">
        <f t="shared" ref="L284" ca="1" si="183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4">SUM(G285:G290)</f>
        <v>0</v>
      </c>
      <c r="H291" s="21">
        <f t="shared" ref="H291" si="185">SUM(H285:H290)</f>
        <v>0</v>
      </c>
      <c r="I291" s="21">
        <f t="shared" ref="I291" si="186">SUM(I285:I290)</f>
        <v>0</v>
      </c>
      <c r="J291" s="21">
        <f t="shared" ref="J291" si="187">SUM(J285:J290)</f>
        <v>0</v>
      </c>
      <c r="K291" s="27"/>
      <c r="L291" s="21">
        <f t="shared" ref="L291" ca="1" si="188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9">SUM(G292:G297)</f>
        <v>0</v>
      </c>
      <c r="H298" s="21">
        <f t="shared" ref="H298" si="190">SUM(H292:H297)</f>
        <v>0</v>
      </c>
      <c r="I298" s="21">
        <f t="shared" ref="I298" si="191">SUM(I292:I297)</f>
        <v>0</v>
      </c>
      <c r="J298" s="21">
        <f t="shared" ref="J298" si="192">SUM(J292:J297)</f>
        <v>0</v>
      </c>
      <c r="K298" s="27"/>
      <c r="L298" s="21">
        <f t="shared" ref="L298" ca="1" si="193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93" t="s">
        <v>4</v>
      </c>
      <c r="D299" s="94"/>
      <c r="E299" s="33"/>
      <c r="F299" s="34">
        <f>F265+F269+F279+F284+F291+F298</f>
        <v>0</v>
      </c>
      <c r="G299" s="34">
        <f t="shared" ref="G299" si="194">G265+G269+G279+G284+G291+G298</f>
        <v>0</v>
      </c>
      <c r="H299" s="34">
        <f t="shared" ref="H299" si="195">H265+H269+H279+H284+H291+H298</f>
        <v>0</v>
      </c>
      <c r="I299" s="34">
        <f t="shared" ref="I299" si="196">I265+I269+I279+I284+I291+I298</f>
        <v>0</v>
      </c>
      <c r="J299" s="34">
        <f t="shared" ref="J299" si="197">J265+J269+J279+J284+J291+J298</f>
        <v>0</v>
      </c>
      <c r="K299" s="35"/>
      <c r="L299" s="34">
        <f t="shared" ref="L299" ca="1" si="198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70" t="s">
        <v>92</v>
      </c>
      <c r="F300" s="64">
        <v>200</v>
      </c>
      <c r="G300" s="58">
        <v>8.6999999999999993</v>
      </c>
      <c r="H300" s="86">
        <v>13.7</v>
      </c>
      <c r="I300" s="59">
        <v>28.4</v>
      </c>
      <c r="J300" s="58">
        <v>220.6</v>
      </c>
      <c r="K300" s="67" t="s">
        <v>93</v>
      </c>
      <c r="L300" s="48"/>
    </row>
    <row r="301" spans="1:12" ht="15">
      <c r="A301" s="25"/>
      <c r="B301" s="16"/>
      <c r="C301" s="11"/>
      <c r="D301" s="6"/>
      <c r="E301" s="71"/>
      <c r="F301" s="65"/>
      <c r="G301" s="60"/>
      <c r="H301" s="60"/>
      <c r="I301" s="61"/>
      <c r="J301" s="60"/>
      <c r="K301" s="68"/>
      <c r="L301" s="51"/>
    </row>
    <row r="302" spans="1:12" ht="15">
      <c r="A302" s="25"/>
      <c r="B302" s="16"/>
      <c r="C302" s="11"/>
      <c r="D302" s="7" t="s">
        <v>22</v>
      </c>
      <c r="E302" s="72" t="s">
        <v>50</v>
      </c>
      <c r="F302" s="66">
        <v>200</v>
      </c>
      <c r="G302" s="62">
        <v>0.2</v>
      </c>
      <c r="H302" s="62">
        <v>0</v>
      </c>
      <c r="I302" s="63">
        <v>15</v>
      </c>
      <c r="J302" s="62">
        <v>58</v>
      </c>
      <c r="K302" s="69" t="s">
        <v>46</v>
      </c>
      <c r="L302" s="51"/>
    </row>
    <row r="303" spans="1:12" ht="15">
      <c r="A303" s="25"/>
      <c r="B303" s="16"/>
      <c r="C303" s="11"/>
      <c r="D303" s="7" t="s">
        <v>23</v>
      </c>
      <c r="E303" s="72" t="s">
        <v>51</v>
      </c>
      <c r="F303" s="85">
        <v>50</v>
      </c>
      <c r="G303" s="62">
        <v>3.95</v>
      </c>
      <c r="H303" s="62">
        <v>0.5</v>
      </c>
      <c r="I303" s="63">
        <v>21.15</v>
      </c>
      <c r="J303" s="62">
        <v>118.33</v>
      </c>
      <c r="K303" s="69" t="s">
        <v>76</v>
      </c>
      <c r="L303" s="51"/>
    </row>
    <row r="304" spans="1:12" ht="15">
      <c r="A304" s="25"/>
      <c r="B304" s="16"/>
      <c r="C304" s="11"/>
      <c r="D304" s="7" t="s">
        <v>24</v>
      </c>
      <c r="E304" s="72"/>
      <c r="F304" s="66"/>
      <c r="G304" s="62"/>
      <c r="H304" s="62"/>
      <c r="I304" s="63"/>
      <c r="J304" s="62"/>
      <c r="K304" s="69"/>
      <c r="L304" s="51"/>
    </row>
    <row r="305" spans="1:12" ht="15">
      <c r="A305" s="25"/>
      <c r="B305" s="16"/>
      <c r="C305" s="11"/>
      <c r="D305" s="84" t="s">
        <v>23</v>
      </c>
      <c r="E305" s="72" t="s">
        <v>69</v>
      </c>
      <c r="F305" s="66">
        <v>50</v>
      </c>
      <c r="G305" s="62">
        <v>6.7</v>
      </c>
      <c r="H305" s="62">
        <v>6.1</v>
      </c>
      <c r="I305" s="63">
        <v>17.100000000000001</v>
      </c>
      <c r="J305" s="62">
        <v>149.85</v>
      </c>
      <c r="K305" s="69" t="s">
        <v>70</v>
      </c>
      <c r="L305" s="51">
        <v>101.7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199">SUM(G300:G306)</f>
        <v>19.549999999999997</v>
      </c>
      <c r="H307" s="21">
        <f t="shared" ref="H307" si="200">SUM(H300:H306)</f>
        <v>20.299999999999997</v>
      </c>
      <c r="I307" s="21">
        <f t="shared" ref="I307" si="201">SUM(I300:I306)</f>
        <v>81.650000000000006</v>
      </c>
      <c r="J307" s="21">
        <f t="shared" ref="J307" si="202">SUM(J300:J306)</f>
        <v>546.78</v>
      </c>
      <c r="K307" s="27"/>
      <c r="L307" s="21">
        <f t="shared" ref="L307:L349" si="203">SUM(L300:L306)</f>
        <v>101.7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4">SUM(G308:G310)</f>
        <v>0</v>
      </c>
      <c r="H311" s="21">
        <f t="shared" ref="H311" si="205">SUM(H308:H310)</f>
        <v>0</v>
      </c>
      <c r="I311" s="21">
        <f t="shared" ref="I311" si="206">SUM(I308:I310)</f>
        <v>0</v>
      </c>
      <c r="J311" s="21">
        <f t="shared" ref="J311" si="207">SUM(J308:J310)</f>
        <v>0</v>
      </c>
      <c r="K311" s="27"/>
      <c r="L311" s="21">
        <f t="shared" ref="L311" ca="1" si="208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71"/>
      <c r="F312" s="65"/>
      <c r="G312" s="60"/>
      <c r="H312" s="60"/>
      <c r="I312" s="61"/>
      <c r="J312" s="60"/>
      <c r="K312" s="69"/>
      <c r="L312" s="51"/>
    </row>
    <row r="313" spans="1:12" ht="15">
      <c r="A313" s="25"/>
      <c r="B313" s="16"/>
      <c r="C313" s="11"/>
      <c r="D313" s="7" t="s">
        <v>28</v>
      </c>
      <c r="E313" s="72"/>
      <c r="F313" s="79"/>
      <c r="G313" s="62"/>
      <c r="H313" s="62"/>
      <c r="I313" s="63"/>
      <c r="J313" s="62"/>
      <c r="K313" s="69"/>
      <c r="L313" s="51"/>
    </row>
    <row r="314" spans="1:12" ht="15">
      <c r="A314" s="25"/>
      <c r="B314" s="16"/>
      <c r="C314" s="11"/>
      <c r="D314" s="7" t="s">
        <v>29</v>
      </c>
      <c r="E314" s="72"/>
      <c r="F314" s="79"/>
      <c r="G314" s="87"/>
      <c r="H314" s="87"/>
      <c r="I314" s="88"/>
      <c r="J314" s="87"/>
      <c r="K314" s="69"/>
      <c r="L314" s="51"/>
    </row>
    <row r="315" spans="1:12" ht="15">
      <c r="A315" s="25"/>
      <c r="B315" s="16"/>
      <c r="C315" s="11"/>
      <c r="D315" s="7" t="s">
        <v>30</v>
      </c>
      <c r="E315" s="72"/>
      <c r="F315" s="79"/>
      <c r="G315" s="62"/>
      <c r="H315" s="62"/>
      <c r="I315" s="63"/>
      <c r="J315" s="62"/>
      <c r="K315" s="69"/>
      <c r="L315" s="51"/>
    </row>
    <row r="316" spans="1:12" ht="15">
      <c r="A316" s="25"/>
      <c r="B316" s="16"/>
      <c r="C316" s="11"/>
      <c r="D316" s="7" t="s">
        <v>31</v>
      </c>
      <c r="E316" s="73"/>
      <c r="F316" s="81"/>
      <c r="G316" s="75"/>
      <c r="H316" s="75"/>
      <c r="I316" s="76"/>
      <c r="J316" s="75"/>
      <c r="K316" s="77"/>
      <c r="L316" s="51"/>
    </row>
    <row r="317" spans="1:12" ht="15">
      <c r="A317" s="25"/>
      <c r="B317" s="16"/>
      <c r="C317" s="11"/>
      <c r="D317" s="7" t="s">
        <v>32</v>
      </c>
      <c r="E317" s="72"/>
      <c r="F317" s="79"/>
      <c r="G317" s="62"/>
      <c r="H317" s="62"/>
      <c r="I317" s="63"/>
      <c r="J317" s="62"/>
      <c r="K317" s="69"/>
      <c r="L317" s="51"/>
    </row>
    <row r="318" spans="1:12" ht="15">
      <c r="A318" s="25"/>
      <c r="B318" s="16"/>
      <c r="C318" s="11"/>
      <c r="D318" s="7" t="s">
        <v>33</v>
      </c>
      <c r="E318" s="72"/>
      <c r="F318" s="79"/>
      <c r="G318" s="62"/>
      <c r="H318" s="62"/>
      <c r="I318" s="63"/>
      <c r="J318" s="62"/>
      <c r="K318" s="69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09">SUM(G312:G320)</f>
        <v>0</v>
      </c>
      <c r="H321" s="21">
        <f t="shared" ref="H321" si="210">SUM(H312:H320)</f>
        <v>0</v>
      </c>
      <c r="I321" s="21">
        <f t="shared" ref="I321" si="211">SUM(I312:I320)</f>
        <v>0</v>
      </c>
      <c r="J321" s="21">
        <f t="shared" ref="J321" si="212">SUM(J312:J320)</f>
        <v>0</v>
      </c>
      <c r="K321" s="27"/>
      <c r="L321" s="21">
        <f t="shared" ref="L321" ca="1" si="213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4">SUM(G322:G325)</f>
        <v>0</v>
      </c>
      <c r="H326" s="21">
        <f t="shared" ref="H326" si="215">SUM(H322:H325)</f>
        <v>0</v>
      </c>
      <c r="I326" s="21">
        <f t="shared" ref="I326" si="216">SUM(I322:I325)</f>
        <v>0</v>
      </c>
      <c r="J326" s="21">
        <f t="shared" ref="J326" si="217">SUM(J322:J325)</f>
        <v>0</v>
      </c>
      <c r="K326" s="27"/>
      <c r="L326" s="21">
        <f t="shared" ref="L326" ca="1" si="218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9">SUM(G327:G332)</f>
        <v>0</v>
      </c>
      <c r="H333" s="21">
        <f t="shared" ref="H333" si="220">SUM(H327:H332)</f>
        <v>0</v>
      </c>
      <c r="I333" s="21">
        <f t="shared" ref="I333" si="221">SUM(I327:I332)</f>
        <v>0</v>
      </c>
      <c r="J333" s="21">
        <f t="shared" ref="J333" si="222">SUM(J327:J332)</f>
        <v>0</v>
      </c>
      <c r="K333" s="27"/>
      <c r="L333" s="21">
        <f t="shared" ref="L333" ca="1" si="223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4">SUM(G334:G339)</f>
        <v>0</v>
      </c>
      <c r="H340" s="21">
        <f t="shared" ref="H340" si="225">SUM(H334:H339)</f>
        <v>0</v>
      </c>
      <c r="I340" s="21">
        <f t="shared" ref="I340" si="226">SUM(I334:I339)</f>
        <v>0</v>
      </c>
      <c r="J340" s="21">
        <f t="shared" ref="J340" si="227">SUM(J334:J339)</f>
        <v>0</v>
      </c>
      <c r="K340" s="27"/>
      <c r="L340" s="21">
        <f t="shared" ref="L340" ca="1" si="228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93" t="s">
        <v>4</v>
      </c>
      <c r="D341" s="94"/>
      <c r="E341" s="33"/>
      <c r="F341" s="34">
        <f>F307+F311+F321+F326+F333+F340</f>
        <v>500</v>
      </c>
      <c r="G341" s="34">
        <f t="shared" ref="G341" si="229">G307+G311+G321+G326+G333+G340</f>
        <v>19.549999999999997</v>
      </c>
      <c r="H341" s="34">
        <f t="shared" ref="H341" si="230">H307+H311+H321+H326+H333+H340</f>
        <v>20.299999999999997</v>
      </c>
      <c r="I341" s="34">
        <f t="shared" ref="I341" si="231">I307+I311+I321+I326+I333+I340</f>
        <v>81.650000000000006</v>
      </c>
      <c r="J341" s="34">
        <f t="shared" ref="J341" si="232">J307+J311+J321+J326+J333+J340</f>
        <v>546.78</v>
      </c>
      <c r="K341" s="35"/>
      <c r="L341" s="34">
        <f t="shared" ref="L341" ca="1" si="233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70" t="s">
        <v>83</v>
      </c>
      <c r="F342" s="64">
        <v>150</v>
      </c>
      <c r="G342" s="58">
        <v>11.6</v>
      </c>
      <c r="H342" s="86">
        <v>16.600000000000001</v>
      </c>
      <c r="I342" s="59">
        <v>20.8</v>
      </c>
      <c r="J342" s="58">
        <v>287.2</v>
      </c>
      <c r="K342" s="67" t="s">
        <v>94</v>
      </c>
      <c r="L342" s="48"/>
    </row>
    <row r="343" spans="1:12" ht="15">
      <c r="A343" s="15"/>
      <c r="B343" s="16"/>
      <c r="C343" s="11"/>
      <c r="D343" s="6" t="s">
        <v>71</v>
      </c>
      <c r="E343" s="73" t="s">
        <v>66</v>
      </c>
      <c r="F343" s="74">
        <v>100</v>
      </c>
      <c r="G343" s="75">
        <v>0.78</v>
      </c>
      <c r="H343" s="75">
        <v>0.1</v>
      </c>
      <c r="I343" s="76">
        <v>1.66</v>
      </c>
      <c r="J343" s="75">
        <v>12.65</v>
      </c>
      <c r="K343" s="77" t="s">
        <v>68</v>
      </c>
      <c r="L343" s="51"/>
    </row>
    <row r="344" spans="1:12" ht="15">
      <c r="A344" s="15"/>
      <c r="B344" s="16"/>
      <c r="C344" s="11"/>
      <c r="D344" s="7" t="s">
        <v>22</v>
      </c>
      <c r="E344" s="72" t="s">
        <v>79</v>
      </c>
      <c r="F344" s="66">
        <v>200</v>
      </c>
      <c r="G344" s="62">
        <v>0.3</v>
      </c>
      <c r="H344" s="62">
        <v>0</v>
      </c>
      <c r="I344" s="63">
        <v>15.2</v>
      </c>
      <c r="J344" s="62">
        <v>60</v>
      </c>
      <c r="K344" s="69" t="s">
        <v>61</v>
      </c>
      <c r="L344" s="51"/>
    </row>
    <row r="345" spans="1:12" ht="15">
      <c r="A345" s="15"/>
      <c r="B345" s="16"/>
      <c r="C345" s="11"/>
      <c r="D345" s="7" t="s">
        <v>23</v>
      </c>
      <c r="E345" s="72" t="s">
        <v>80</v>
      </c>
      <c r="F345" s="85">
        <v>65</v>
      </c>
      <c r="G345" s="62">
        <v>5.0999999999999996</v>
      </c>
      <c r="H345" s="62">
        <v>0.65</v>
      </c>
      <c r="I345" s="63">
        <v>27.5</v>
      </c>
      <c r="J345" s="62">
        <v>153.80000000000001</v>
      </c>
      <c r="K345" s="69" t="s">
        <v>62</v>
      </c>
      <c r="L345" s="51">
        <v>101.7</v>
      </c>
    </row>
    <row r="346" spans="1:12" ht="15">
      <c r="A346" s="15"/>
      <c r="B346" s="16"/>
      <c r="C346" s="11"/>
      <c r="D346" s="7" t="s">
        <v>24</v>
      </c>
      <c r="E346" s="72"/>
      <c r="F346" s="66"/>
      <c r="G346" s="62"/>
      <c r="H346" s="62"/>
      <c r="I346" s="63"/>
      <c r="J346" s="62"/>
      <c r="K346" s="69"/>
      <c r="L346" s="51"/>
    </row>
    <row r="347" spans="1:12" ht="15">
      <c r="A347" s="15"/>
      <c r="B347" s="16"/>
      <c r="C347" s="11"/>
      <c r="D347" s="6"/>
      <c r="E347" s="73"/>
      <c r="F347" s="74"/>
      <c r="G347" s="75"/>
      <c r="H347" s="75"/>
      <c r="I347" s="76"/>
      <c r="J347" s="75"/>
      <c r="K347" s="77"/>
      <c r="L347" s="51"/>
    </row>
    <row r="348" spans="1:12" ht="15">
      <c r="A348" s="15"/>
      <c r="B348" s="16"/>
      <c r="C348" s="11"/>
      <c r="D348" s="6"/>
      <c r="E348" s="73"/>
      <c r="F348" s="74"/>
      <c r="G348" s="75"/>
      <c r="H348" s="75"/>
      <c r="I348" s="76"/>
      <c r="J348" s="75"/>
      <c r="K348" s="77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SUM(F342:F347)</f>
        <v>515</v>
      </c>
      <c r="G349" s="21">
        <f>SUM(G342:G347)</f>
        <v>17.78</v>
      </c>
      <c r="H349" s="21">
        <f>SUM(H342:H347)</f>
        <v>17.350000000000001</v>
      </c>
      <c r="I349" s="21">
        <f>SUM(I342:I347)</f>
        <v>65.16</v>
      </c>
      <c r="J349" s="21">
        <f>SUM(J342:J347)</f>
        <v>513.65</v>
      </c>
      <c r="K349" s="27"/>
      <c r="L349" s="21">
        <f t="shared" si="203"/>
        <v>101.7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4">SUM(G350:G352)</f>
        <v>0</v>
      </c>
      <c r="H353" s="21">
        <f t="shared" ref="H353" si="235">SUM(H350:H352)</f>
        <v>0</v>
      </c>
      <c r="I353" s="21">
        <f t="shared" ref="I353" si="236">SUM(I350:I352)</f>
        <v>0</v>
      </c>
      <c r="J353" s="21">
        <f t="shared" ref="J353" si="237">SUM(J350:J352)</f>
        <v>0</v>
      </c>
      <c r="K353" s="27"/>
      <c r="L353" s="21">
        <f t="shared" ref="L353" ca="1" si="23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71"/>
      <c r="F354" s="65"/>
      <c r="G354" s="60"/>
      <c r="H354" s="60"/>
      <c r="I354" s="61"/>
      <c r="J354" s="60"/>
      <c r="K354" s="68"/>
      <c r="L354" s="51"/>
    </row>
    <row r="355" spans="1:12" ht="15">
      <c r="A355" s="15"/>
      <c r="B355" s="16"/>
      <c r="C355" s="11"/>
      <c r="D355" s="7" t="s">
        <v>28</v>
      </c>
      <c r="E355" s="72"/>
      <c r="F355" s="66"/>
      <c r="G355" s="62"/>
      <c r="H355" s="62"/>
      <c r="I355" s="63"/>
      <c r="J355" s="66"/>
      <c r="K355" s="69"/>
      <c r="L355" s="51"/>
    </row>
    <row r="356" spans="1:12" ht="15">
      <c r="A356" s="15"/>
      <c r="B356" s="16"/>
      <c r="C356" s="11"/>
      <c r="D356" s="7" t="s">
        <v>29</v>
      </c>
      <c r="E356" s="72"/>
      <c r="F356" s="66"/>
      <c r="G356" s="62"/>
      <c r="H356" s="62"/>
      <c r="I356" s="63"/>
      <c r="J356" s="79"/>
      <c r="K356" s="69"/>
      <c r="L356" s="51"/>
    </row>
    <row r="357" spans="1:12" ht="15">
      <c r="A357" s="15"/>
      <c r="B357" s="16"/>
      <c r="C357" s="11"/>
      <c r="D357" s="7" t="s">
        <v>30</v>
      </c>
      <c r="E357" s="72"/>
      <c r="F357" s="66"/>
      <c r="G357" s="62"/>
      <c r="H357" s="62"/>
      <c r="I357" s="63"/>
      <c r="J357" s="66"/>
      <c r="K357" s="69"/>
      <c r="L357" s="51"/>
    </row>
    <row r="358" spans="1:12" ht="15">
      <c r="A358" s="15"/>
      <c r="B358" s="16"/>
      <c r="C358" s="11"/>
      <c r="D358" s="7" t="s">
        <v>31</v>
      </c>
      <c r="E358" s="73"/>
      <c r="F358" s="74"/>
      <c r="G358" s="75"/>
      <c r="H358" s="75"/>
      <c r="I358" s="76"/>
      <c r="J358" s="74"/>
      <c r="K358" s="77"/>
      <c r="L358" s="51"/>
    </row>
    <row r="359" spans="1:12" ht="15">
      <c r="A359" s="15"/>
      <c r="B359" s="16"/>
      <c r="C359" s="11"/>
      <c r="D359" s="7" t="s">
        <v>32</v>
      </c>
      <c r="E359" s="72"/>
      <c r="F359" s="66"/>
      <c r="G359" s="62"/>
      <c r="H359" s="62"/>
      <c r="I359" s="63"/>
      <c r="J359" s="79"/>
      <c r="K359" s="69"/>
      <c r="L359" s="51"/>
    </row>
    <row r="360" spans="1:12" ht="15">
      <c r="A360" s="15"/>
      <c r="B360" s="16"/>
      <c r="C360" s="11"/>
      <c r="D360" s="7" t="s">
        <v>33</v>
      </c>
      <c r="E360" s="72"/>
      <c r="F360" s="66"/>
      <c r="G360" s="62"/>
      <c r="H360" s="62"/>
      <c r="I360" s="63"/>
      <c r="J360" s="79"/>
      <c r="K360" s="69"/>
      <c r="L360" s="51"/>
    </row>
    <row r="361" spans="1:12" ht="15">
      <c r="A361" s="15"/>
      <c r="B361" s="16"/>
      <c r="C361" s="11"/>
      <c r="D361" s="6"/>
      <c r="E361" s="73"/>
      <c r="F361" s="74"/>
      <c r="G361" s="75"/>
      <c r="H361" s="75"/>
      <c r="I361" s="76"/>
      <c r="J361" s="74"/>
      <c r="K361" s="77"/>
      <c r="L361" s="51"/>
    </row>
    <row r="362" spans="1:12" ht="15">
      <c r="A362" s="15"/>
      <c r="B362" s="16"/>
      <c r="C362" s="11"/>
      <c r="D362" s="6"/>
      <c r="E362" s="73"/>
      <c r="F362" s="74"/>
      <c r="G362" s="75"/>
      <c r="H362" s="75"/>
      <c r="I362" s="76"/>
      <c r="J362" s="74"/>
      <c r="K362" s="77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SUM(F354:F361)</f>
        <v>0</v>
      </c>
      <c r="G363" s="21">
        <f>SUM(G354:G361)</f>
        <v>0</v>
      </c>
      <c r="H363" s="21">
        <f>SUM(H354:H361)</f>
        <v>0</v>
      </c>
      <c r="I363" s="21">
        <f>SUM(I354:I361)</f>
        <v>0</v>
      </c>
      <c r="J363" s="21">
        <f>SUM(J354:J361)</f>
        <v>0</v>
      </c>
      <c r="K363" s="27"/>
      <c r="L363" s="21">
        <f t="shared" ref="L363" ca="1" si="239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0">SUM(G364:G367)</f>
        <v>0</v>
      </c>
      <c r="H368" s="21">
        <f t="shared" ref="H368" si="241">SUM(H364:H367)</f>
        <v>0</v>
      </c>
      <c r="I368" s="21">
        <f t="shared" ref="I368" si="242">SUM(I364:I367)</f>
        <v>0</v>
      </c>
      <c r="J368" s="21">
        <f t="shared" ref="J368" si="243">SUM(J364:J367)</f>
        <v>0</v>
      </c>
      <c r="K368" s="27"/>
      <c r="L368" s="21">
        <f t="shared" ref="L368" ca="1" si="244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5">SUM(G369:G374)</f>
        <v>0</v>
      </c>
      <c r="H375" s="21">
        <f t="shared" ref="H375" si="246">SUM(H369:H374)</f>
        <v>0</v>
      </c>
      <c r="I375" s="21">
        <f t="shared" ref="I375" si="247">SUM(I369:I374)</f>
        <v>0</v>
      </c>
      <c r="J375" s="21">
        <f t="shared" ref="J375" si="248">SUM(J369:J374)</f>
        <v>0</v>
      </c>
      <c r="K375" s="27"/>
      <c r="L375" s="21">
        <f t="shared" ref="L375" ca="1" si="249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0">SUM(G376:G381)</f>
        <v>0</v>
      </c>
      <c r="H382" s="21">
        <f t="shared" ref="H382" si="251">SUM(H376:H381)</f>
        <v>0</v>
      </c>
      <c r="I382" s="21">
        <f t="shared" ref="I382" si="252">SUM(I376:I381)</f>
        <v>0</v>
      </c>
      <c r="J382" s="21">
        <f t="shared" ref="J382" si="253">SUM(J376:J381)</f>
        <v>0</v>
      </c>
      <c r="K382" s="27"/>
      <c r="L382" s="21">
        <f t="shared" ref="L382" ca="1" si="254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93" t="s">
        <v>4</v>
      </c>
      <c r="D383" s="94"/>
      <c r="E383" s="33"/>
      <c r="F383" s="34">
        <f>F349+F353+F363+F368+F375+F382</f>
        <v>515</v>
      </c>
      <c r="G383" s="34">
        <f t="shared" ref="G383" si="255">G349+G353+G363+G368+G375+G382</f>
        <v>17.78</v>
      </c>
      <c r="H383" s="34">
        <f t="shared" ref="H383" si="256">H349+H353+H363+H368+H375+H382</f>
        <v>17.350000000000001</v>
      </c>
      <c r="I383" s="34">
        <f t="shared" ref="I383" si="257">I349+I353+I363+I368+I375+I382</f>
        <v>65.16</v>
      </c>
      <c r="J383" s="34">
        <f t="shared" ref="J383" si="258">J349+J353+J363+J368+J375+J382</f>
        <v>513.65</v>
      </c>
      <c r="K383" s="35"/>
      <c r="L383" s="34">
        <f t="shared" ref="L383" ca="1" si="259">L349+L353+L363+L368+L375+L382</f>
        <v>0</v>
      </c>
    </row>
    <row r="384" spans="1:12" ht="15.75" thickBot="1">
      <c r="A384" s="22">
        <v>2</v>
      </c>
      <c r="B384" s="23">
        <v>3</v>
      </c>
      <c r="C384" s="24" t="s">
        <v>20</v>
      </c>
      <c r="D384" s="5" t="s">
        <v>21</v>
      </c>
      <c r="E384" s="70" t="s">
        <v>95</v>
      </c>
      <c r="F384" s="89">
        <v>90</v>
      </c>
      <c r="G384" s="58">
        <v>10.25</v>
      </c>
      <c r="H384" s="86">
        <v>10.4</v>
      </c>
      <c r="I384" s="59">
        <v>9.8000000000000007</v>
      </c>
      <c r="J384" s="58">
        <v>156.6</v>
      </c>
      <c r="K384" s="67" t="s">
        <v>96</v>
      </c>
      <c r="L384" s="48"/>
    </row>
    <row r="385" spans="1:12" ht="15">
      <c r="A385" s="25"/>
      <c r="B385" s="16"/>
      <c r="C385" s="11"/>
      <c r="D385" s="83" t="s">
        <v>21</v>
      </c>
      <c r="E385" s="71" t="s">
        <v>54</v>
      </c>
      <c r="F385" s="65">
        <v>150</v>
      </c>
      <c r="G385" s="60">
        <v>5.0999999999999996</v>
      </c>
      <c r="H385" s="60">
        <v>9.15</v>
      </c>
      <c r="I385" s="61">
        <v>34.200000000000003</v>
      </c>
      <c r="J385" s="60">
        <v>244.5</v>
      </c>
      <c r="K385" s="68" t="s">
        <v>56</v>
      </c>
      <c r="L385" s="51"/>
    </row>
    <row r="386" spans="1:12" ht="15">
      <c r="A386" s="25"/>
      <c r="B386" s="16"/>
      <c r="C386" s="11"/>
      <c r="D386" s="7" t="s">
        <v>22</v>
      </c>
      <c r="E386" s="72" t="s">
        <v>55</v>
      </c>
      <c r="F386" s="66">
        <v>200</v>
      </c>
      <c r="G386" s="62">
        <v>0.18</v>
      </c>
      <c r="H386" s="62">
        <v>0</v>
      </c>
      <c r="I386" s="63">
        <v>15</v>
      </c>
      <c r="J386" s="62">
        <v>58</v>
      </c>
      <c r="K386" s="69" t="s">
        <v>57</v>
      </c>
      <c r="L386" s="51"/>
    </row>
    <row r="387" spans="1:12" ht="15">
      <c r="A387" s="25"/>
      <c r="B387" s="16"/>
      <c r="C387" s="11"/>
      <c r="D387" s="7" t="s">
        <v>23</v>
      </c>
      <c r="E387" s="72" t="s">
        <v>51</v>
      </c>
      <c r="F387" s="66">
        <v>60</v>
      </c>
      <c r="G387" s="62">
        <v>4.74</v>
      </c>
      <c r="H387" s="62">
        <v>0.6</v>
      </c>
      <c r="I387" s="63">
        <v>28.98</v>
      </c>
      <c r="J387" s="62">
        <v>142</v>
      </c>
      <c r="K387" s="69" t="s">
        <v>62</v>
      </c>
      <c r="L387" s="51">
        <v>101.7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60">SUM(G384:G390)</f>
        <v>20.27</v>
      </c>
      <c r="H391" s="21">
        <f t="shared" ref="H391" si="261">SUM(H384:H390)</f>
        <v>20.150000000000002</v>
      </c>
      <c r="I391" s="21">
        <f t="shared" ref="I391" si="262">SUM(I384:I390)</f>
        <v>87.98</v>
      </c>
      <c r="J391" s="21">
        <f t="shared" ref="J391" si="263">SUM(J384:J390)</f>
        <v>601.1</v>
      </c>
      <c r="K391" s="27"/>
      <c r="L391" s="21">
        <f t="shared" ref="L391:L433" si="264">SUM(L384:L390)</f>
        <v>101.7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65">SUM(G392:G394)</f>
        <v>0</v>
      </c>
      <c r="H395" s="21">
        <f t="shared" ref="H395" si="266">SUM(H392:H394)</f>
        <v>0</v>
      </c>
      <c r="I395" s="21">
        <f t="shared" ref="I395" si="267">SUM(I392:I394)</f>
        <v>0</v>
      </c>
      <c r="J395" s="21">
        <f t="shared" ref="J395" si="268">SUM(J392:J394)</f>
        <v>0</v>
      </c>
      <c r="K395" s="27"/>
      <c r="L395" s="21">
        <f t="shared" ref="L395" ca="1" si="26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71"/>
      <c r="F396" s="65"/>
      <c r="G396" s="60"/>
      <c r="H396" s="60"/>
      <c r="I396" s="61"/>
      <c r="J396" s="60"/>
      <c r="K396" s="68"/>
      <c r="L396" s="51"/>
    </row>
    <row r="397" spans="1:12" ht="15">
      <c r="A397" s="25"/>
      <c r="B397" s="16"/>
      <c r="C397" s="11"/>
      <c r="D397" s="7" t="s">
        <v>28</v>
      </c>
      <c r="E397" s="72"/>
      <c r="F397" s="66"/>
      <c r="G397" s="62"/>
      <c r="H397" s="62"/>
      <c r="I397" s="63"/>
      <c r="J397" s="62"/>
      <c r="K397" s="69"/>
      <c r="L397" s="51"/>
    </row>
    <row r="398" spans="1:12" ht="15">
      <c r="A398" s="25"/>
      <c r="B398" s="16"/>
      <c r="C398" s="11"/>
      <c r="D398" s="7" t="s">
        <v>29</v>
      </c>
      <c r="E398" s="72"/>
      <c r="F398" s="66"/>
      <c r="G398" s="62"/>
      <c r="H398" s="62"/>
      <c r="I398" s="63"/>
      <c r="J398" s="62"/>
      <c r="K398" s="69"/>
      <c r="L398" s="51"/>
    </row>
    <row r="399" spans="1:12" ht="15">
      <c r="A399" s="25"/>
      <c r="B399" s="16"/>
      <c r="C399" s="11"/>
      <c r="D399" s="7" t="s">
        <v>30</v>
      </c>
      <c r="E399" s="72"/>
      <c r="F399" s="66"/>
      <c r="G399" s="62"/>
      <c r="H399" s="62"/>
      <c r="I399" s="63"/>
      <c r="J399" s="62"/>
      <c r="K399" s="69"/>
      <c r="L399" s="51"/>
    </row>
    <row r="400" spans="1:12" ht="15">
      <c r="A400" s="25"/>
      <c r="B400" s="16"/>
      <c r="C400" s="11"/>
      <c r="D400" s="7" t="s">
        <v>31</v>
      </c>
      <c r="E400" s="73"/>
      <c r="F400" s="74"/>
      <c r="G400" s="75"/>
      <c r="H400" s="75"/>
      <c r="I400" s="76"/>
      <c r="J400" s="75"/>
      <c r="K400" s="77"/>
      <c r="L400" s="51"/>
    </row>
    <row r="401" spans="1:12" ht="15">
      <c r="A401" s="25"/>
      <c r="B401" s="16"/>
      <c r="C401" s="11"/>
      <c r="D401" s="7" t="s">
        <v>32</v>
      </c>
      <c r="E401" s="72"/>
      <c r="F401" s="66"/>
      <c r="G401" s="62"/>
      <c r="H401" s="62"/>
      <c r="I401" s="63"/>
      <c r="J401" s="62"/>
      <c r="K401" s="69"/>
      <c r="L401" s="51"/>
    </row>
    <row r="402" spans="1:12" ht="15">
      <c r="A402" s="25"/>
      <c r="B402" s="16"/>
      <c r="C402" s="11"/>
      <c r="D402" s="7" t="s">
        <v>33</v>
      </c>
      <c r="E402" s="72"/>
      <c r="F402" s="66"/>
      <c r="G402" s="62"/>
      <c r="H402" s="62"/>
      <c r="I402" s="63"/>
      <c r="J402" s="62"/>
      <c r="K402" s="69"/>
      <c r="L402" s="51"/>
    </row>
    <row r="403" spans="1:12" ht="15">
      <c r="A403" s="25"/>
      <c r="B403" s="16"/>
      <c r="C403" s="11"/>
      <c r="D403" s="6"/>
      <c r="E403" s="73"/>
      <c r="F403" s="74"/>
      <c r="G403" s="75"/>
      <c r="H403" s="75"/>
      <c r="I403" s="76"/>
      <c r="J403" s="75"/>
      <c r="K403" s="77"/>
      <c r="L403" s="51"/>
    </row>
    <row r="404" spans="1:12" ht="15">
      <c r="A404" s="25"/>
      <c r="B404" s="16"/>
      <c r="C404" s="11"/>
      <c r="D404" s="6"/>
      <c r="E404" s="73"/>
      <c r="F404" s="74"/>
      <c r="G404" s="75"/>
      <c r="H404" s="75"/>
      <c r="I404" s="76"/>
      <c r="J404" s="75"/>
      <c r="K404" s="77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SUM(F396:F403)</f>
        <v>0</v>
      </c>
      <c r="G405" s="21">
        <f>SUM(G396:G403)</f>
        <v>0</v>
      </c>
      <c r="H405" s="21">
        <f>SUM(H396:H403)</f>
        <v>0</v>
      </c>
      <c r="I405" s="21">
        <f>SUM(I396:I403)</f>
        <v>0</v>
      </c>
      <c r="J405" s="21">
        <f>SUM(J396:J403)</f>
        <v>0</v>
      </c>
      <c r="K405" s="27"/>
      <c r="L405" s="21">
        <f t="shared" ref="L405" ca="1" si="270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1">SUM(G406:G409)</f>
        <v>0</v>
      </c>
      <c r="H410" s="21">
        <f t="shared" ref="H410" si="272">SUM(H406:H409)</f>
        <v>0</v>
      </c>
      <c r="I410" s="21">
        <f t="shared" ref="I410" si="273">SUM(I406:I409)</f>
        <v>0</v>
      </c>
      <c r="J410" s="21">
        <f t="shared" ref="J410" si="274">SUM(J406:J409)</f>
        <v>0</v>
      </c>
      <c r="K410" s="27"/>
      <c r="L410" s="21">
        <f t="shared" ref="L410" ca="1" si="275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6">SUM(G411:G416)</f>
        <v>0</v>
      </c>
      <c r="H417" s="21">
        <f t="shared" ref="H417" si="277">SUM(H411:H416)</f>
        <v>0</v>
      </c>
      <c r="I417" s="21">
        <f t="shared" ref="I417" si="278">SUM(I411:I416)</f>
        <v>0</v>
      </c>
      <c r="J417" s="21">
        <f t="shared" ref="J417" si="279">SUM(J411:J416)</f>
        <v>0</v>
      </c>
      <c r="K417" s="27"/>
      <c r="L417" s="21">
        <f t="shared" ref="L417" ca="1" si="280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1">SUM(G418:G423)</f>
        <v>0</v>
      </c>
      <c r="H424" s="21">
        <f t="shared" ref="H424" si="282">SUM(H418:H423)</f>
        <v>0</v>
      </c>
      <c r="I424" s="21">
        <f t="shared" ref="I424" si="283">SUM(I418:I423)</f>
        <v>0</v>
      </c>
      <c r="J424" s="21">
        <f t="shared" ref="J424" si="284">SUM(J418:J423)</f>
        <v>0</v>
      </c>
      <c r="K424" s="27"/>
      <c r="L424" s="21">
        <f t="shared" ref="L424" ca="1" si="285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93" t="s">
        <v>4</v>
      </c>
      <c r="D425" s="94"/>
      <c r="E425" s="33"/>
      <c r="F425" s="34">
        <f>F391+F395+F405+F410+F417+F424</f>
        <v>500</v>
      </c>
      <c r="G425" s="34">
        <f t="shared" ref="G425" si="286">G391+G395+G405+G410+G417+G424</f>
        <v>20.27</v>
      </c>
      <c r="H425" s="34">
        <f t="shared" ref="H425" si="287">H391+H395+H405+H410+H417+H424</f>
        <v>20.150000000000002</v>
      </c>
      <c r="I425" s="34">
        <f t="shared" ref="I425" si="288">I391+I395+I405+I410+I417+I424</f>
        <v>87.98</v>
      </c>
      <c r="J425" s="34">
        <f t="shared" ref="J425" si="289">J391+J395+J405+J410+J417+J424</f>
        <v>601.1</v>
      </c>
      <c r="K425" s="35"/>
      <c r="L425" s="34">
        <f t="shared" ref="L425" ca="1" si="290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70" t="s">
        <v>97</v>
      </c>
      <c r="F426" s="64">
        <v>150</v>
      </c>
      <c r="G426" s="58">
        <v>12</v>
      </c>
      <c r="H426" s="86">
        <v>19</v>
      </c>
      <c r="I426" s="59">
        <v>27.4</v>
      </c>
      <c r="J426" s="58">
        <v>312</v>
      </c>
      <c r="K426" s="67" t="s">
        <v>60</v>
      </c>
      <c r="L426" s="48"/>
    </row>
    <row r="427" spans="1:12" ht="15">
      <c r="A427" s="25"/>
      <c r="B427" s="16"/>
      <c r="C427" s="11"/>
      <c r="D427" s="6" t="s">
        <v>27</v>
      </c>
      <c r="E427" s="73" t="s">
        <v>53</v>
      </c>
      <c r="F427" s="74">
        <v>100</v>
      </c>
      <c r="G427" s="75">
        <v>1.05</v>
      </c>
      <c r="H427" s="75">
        <v>0.1</v>
      </c>
      <c r="I427" s="76">
        <v>8.5</v>
      </c>
      <c r="J427" s="75">
        <v>40.700000000000003</v>
      </c>
      <c r="K427" s="77" t="s">
        <v>63</v>
      </c>
      <c r="L427" s="51"/>
    </row>
    <row r="428" spans="1:12" ht="15">
      <c r="A428" s="25"/>
      <c r="B428" s="16"/>
      <c r="C428" s="11"/>
      <c r="D428" s="7" t="s">
        <v>22</v>
      </c>
      <c r="E428" s="72" t="s">
        <v>50</v>
      </c>
      <c r="F428" s="66">
        <v>200</v>
      </c>
      <c r="G428" s="62">
        <v>0.2</v>
      </c>
      <c r="H428" s="62">
        <v>0</v>
      </c>
      <c r="I428" s="63">
        <v>15</v>
      </c>
      <c r="J428" s="62">
        <v>58</v>
      </c>
      <c r="K428" s="69" t="s">
        <v>46</v>
      </c>
      <c r="L428" s="51"/>
    </row>
    <row r="429" spans="1:12" ht="15">
      <c r="A429" s="25"/>
      <c r="B429" s="16"/>
      <c r="C429" s="11"/>
      <c r="D429" s="7" t="s">
        <v>23</v>
      </c>
      <c r="E429" s="72" t="s">
        <v>51</v>
      </c>
      <c r="F429" s="85">
        <v>50</v>
      </c>
      <c r="G429" s="62">
        <v>3.95</v>
      </c>
      <c r="H429" s="62">
        <v>0.5</v>
      </c>
      <c r="I429" s="63">
        <v>21.15</v>
      </c>
      <c r="J429" s="62">
        <v>118.33</v>
      </c>
      <c r="K429" s="69" t="s">
        <v>62</v>
      </c>
      <c r="L429" s="51">
        <v>101.7</v>
      </c>
    </row>
    <row r="430" spans="1:12" ht="15">
      <c r="A430" s="25"/>
      <c r="B430" s="16"/>
      <c r="C430" s="11"/>
      <c r="D430" s="7" t="s">
        <v>24</v>
      </c>
      <c r="E430" s="72"/>
      <c r="F430" s="66"/>
      <c r="G430" s="62"/>
      <c r="H430" s="62"/>
      <c r="I430" s="63"/>
      <c r="J430" s="62"/>
      <c r="K430" s="69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91">SUM(G426:G432)</f>
        <v>17.2</v>
      </c>
      <c r="H433" s="21">
        <f t="shared" ref="H433" si="292">SUM(H426:H432)</f>
        <v>19.600000000000001</v>
      </c>
      <c r="I433" s="21">
        <f t="shared" ref="I433" si="293">SUM(I426:I432)</f>
        <v>72.05</v>
      </c>
      <c r="J433" s="21">
        <f t="shared" ref="J433" si="294">SUM(J426:J432)</f>
        <v>529.03</v>
      </c>
      <c r="K433" s="27"/>
      <c r="L433" s="21">
        <f t="shared" si="264"/>
        <v>101.7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95">SUM(G434:G436)</f>
        <v>0</v>
      </c>
      <c r="H437" s="21">
        <f t="shared" ref="H437" si="296">SUM(H434:H436)</f>
        <v>0</v>
      </c>
      <c r="I437" s="21">
        <f t="shared" ref="I437" si="297">SUM(I434:I436)</f>
        <v>0</v>
      </c>
      <c r="J437" s="21">
        <f t="shared" ref="J437" si="298">SUM(J434:J436)</f>
        <v>0</v>
      </c>
      <c r="K437" s="27"/>
      <c r="L437" s="21">
        <f t="shared" ref="L437" ca="1" si="299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71"/>
      <c r="F438" s="65"/>
      <c r="G438" s="60"/>
      <c r="H438" s="60"/>
      <c r="I438" s="61"/>
      <c r="J438" s="60"/>
      <c r="K438" s="68"/>
      <c r="L438" s="51"/>
    </row>
    <row r="439" spans="1:12" ht="15">
      <c r="A439" s="25"/>
      <c r="B439" s="16"/>
      <c r="C439" s="11"/>
      <c r="D439" s="7" t="s">
        <v>28</v>
      </c>
      <c r="E439" s="72"/>
      <c r="F439" s="79"/>
      <c r="G439" s="62"/>
      <c r="H439" s="62"/>
      <c r="I439" s="63"/>
      <c r="J439" s="62"/>
      <c r="K439" s="69"/>
      <c r="L439" s="51"/>
    </row>
    <row r="440" spans="1:12" ht="15">
      <c r="A440" s="25"/>
      <c r="B440" s="16"/>
      <c r="C440" s="11"/>
      <c r="D440" s="7" t="s">
        <v>29</v>
      </c>
      <c r="E440" s="72"/>
      <c r="F440" s="79"/>
      <c r="G440" s="62"/>
      <c r="H440" s="62"/>
      <c r="I440" s="63"/>
      <c r="J440" s="62"/>
      <c r="K440" s="69"/>
      <c r="L440" s="51"/>
    </row>
    <row r="441" spans="1:12" ht="15">
      <c r="A441" s="25"/>
      <c r="B441" s="16"/>
      <c r="C441" s="11"/>
      <c r="D441" s="7" t="s">
        <v>30</v>
      </c>
      <c r="E441" s="72"/>
      <c r="F441" s="79"/>
      <c r="G441" s="62"/>
      <c r="H441" s="62"/>
      <c r="I441" s="63"/>
      <c r="J441" s="62"/>
      <c r="K441" s="69"/>
      <c r="L441" s="51"/>
    </row>
    <row r="442" spans="1:12" ht="15">
      <c r="A442" s="25"/>
      <c r="B442" s="16"/>
      <c r="C442" s="11"/>
      <c r="D442" s="7" t="s">
        <v>31</v>
      </c>
      <c r="E442" s="73"/>
      <c r="F442" s="81"/>
      <c r="G442" s="81"/>
      <c r="H442" s="75"/>
      <c r="I442" s="76"/>
      <c r="J442" s="75"/>
      <c r="K442" s="77"/>
      <c r="L442" s="51"/>
    </row>
    <row r="443" spans="1:12" ht="15">
      <c r="A443" s="25"/>
      <c r="B443" s="16"/>
      <c r="C443" s="11"/>
      <c r="D443" s="7" t="s">
        <v>32</v>
      </c>
      <c r="E443" s="72"/>
      <c r="F443" s="79"/>
      <c r="G443" s="62"/>
      <c r="H443" s="62"/>
      <c r="I443" s="63"/>
      <c r="J443" s="62"/>
      <c r="K443" s="69"/>
      <c r="L443" s="51"/>
    </row>
    <row r="444" spans="1:12" ht="15">
      <c r="A444" s="25"/>
      <c r="B444" s="16"/>
      <c r="C444" s="11"/>
      <c r="D444" s="7" t="s">
        <v>33</v>
      </c>
      <c r="E444" s="72"/>
      <c r="F444" s="79"/>
      <c r="G444" s="62"/>
      <c r="H444" s="62"/>
      <c r="I444" s="63"/>
      <c r="J444" s="62"/>
      <c r="K444" s="69"/>
      <c r="L444" s="51"/>
    </row>
    <row r="445" spans="1:12" ht="15">
      <c r="A445" s="25"/>
      <c r="B445" s="16"/>
      <c r="C445" s="11"/>
      <c r="D445" s="6" t="s">
        <v>81</v>
      </c>
      <c r="E445" s="72"/>
      <c r="F445" s="79"/>
      <c r="G445" s="62"/>
      <c r="H445" s="62"/>
      <c r="I445" s="63"/>
      <c r="J445" s="62"/>
      <c r="K445" s="77"/>
      <c r="L445" s="51"/>
    </row>
    <row r="446" spans="1:12" ht="15">
      <c r="A446" s="25"/>
      <c r="B446" s="16"/>
      <c r="C446" s="11"/>
      <c r="D446" s="6"/>
      <c r="E446" s="73"/>
      <c r="F446" s="81"/>
      <c r="G446" s="81"/>
      <c r="H446" s="75"/>
      <c r="I446" s="76"/>
      <c r="J446" s="75"/>
      <c r="K446" s="77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00">SUM(G438:G446)</f>
        <v>0</v>
      </c>
      <c r="H447" s="21">
        <f t="shared" ref="H447" si="301">SUM(H438:H446)</f>
        <v>0</v>
      </c>
      <c r="I447" s="21">
        <f t="shared" ref="I447" si="302">SUM(I438:I446)</f>
        <v>0</v>
      </c>
      <c r="J447" s="21">
        <f t="shared" ref="J447" si="303">SUM(J438:J446)</f>
        <v>0</v>
      </c>
      <c r="K447" s="27"/>
      <c r="L447" s="21">
        <f t="shared" ref="L447" ca="1" si="304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05">SUM(G448:G451)</f>
        <v>0</v>
      </c>
      <c r="H452" s="21">
        <f t="shared" ref="H452" si="306">SUM(H448:H451)</f>
        <v>0</v>
      </c>
      <c r="I452" s="21">
        <f t="shared" ref="I452" si="307">SUM(I448:I451)</f>
        <v>0</v>
      </c>
      <c r="J452" s="21">
        <f t="shared" ref="J452" si="308">SUM(J448:J451)</f>
        <v>0</v>
      </c>
      <c r="K452" s="27"/>
      <c r="L452" s="21">
        <f t="shared" ref="L452" ca="1" si="309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0">SUM(G453:G458)</f>
        <v>0</v>
      </c>
      <c r="H459" s="21">
        <f t="shared" ref="H459" si="311">SUM(H453:H458)</f>
        <v>0</v>
      </c>
      <c r="I459" s="21">
        <f t="shared" ref="I459" si="312">SUM(I453:I458)</f>
        <v>0</v>
      </c>
      <c r="J459" s="21">
        <f t="shared" ref="J459" si="313">SUM(J453:J458)</f>
        <v>0</v>
      </c>
      <c r="K459" s="27"/>
      <c r="L459" s="21">
        <f t="shared" ref="L459" ca="1" si="314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5">SUM(G460:G465)</f>
        <v>0</v>
      </c>
      <c r="H466" s="21">
        <f t="shared" ref="H466" si="316">SUM(H460:H465)</f>
        <v>0</v>
      </c>
      <c r="I466" s="21">
        <f t="shared" ref="I466" si="317">SUM(I460:I465)</f>
        <v>0</v>
      </c>
      <c r="J466" s="21">
        <f t="shared" ref="J466" si="318">SUM(J460:J465)</f>
        <v>0</v>
      </c>
      <c r="K466" s="27"/>
      <c r="L466" s="21">
        <f t="shared" ref="L466" ca="1" si="319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93" t="s">
        <v>4</v>
      </c>
      <c r="D467" s="94"/>
      <c r="E467" s="33"/>
      <c r="F467" s="34">
        <f>F433+F437+F447+F452+F459+F466</f>
        <v>500</v>
      </c>
      <c r="G467" s="34">
        <f t="shared" ref="G467" si="320">G433+G437+G447+G452+G459+G466</f>
        <v>17.2</v>
      </c>
      <c r="H467" s="34">
        <f t="shared" ref="H467" si="321">H433+H437+H447+H452+H459+H466</f>
        <v>19.600000000000001</v>
      </c>
      <c r="I467" s="34">
        <f t="shared" ref="I467" si="322">I433+I437+I447+I452+I459+I466</f>
        <v>72.05</v>
      </c>
      <c r="J467" s="34">
        <f t="shared" ref="J467" si="323">J433+J437+J447+J452+J459+J466</f>
        <v>529.03</v>
      </c>
      <c r="K467" s="35"/>
      <c r="L467" s="34">
        <f t="shared" ref="L467" ca="1" si="324">L433+L437+L447+L452+L459+L466</f>
        <v>0</v>
      </c>
    </row>
    <row r="468" spans="1:12" ht="30.75" thickBot="1">
      <c r="A468" s="22">
        <v>2</v>
      </c>
      <c r="B468" s="23">
        <v>5</v>
      </c>
      <c r="C468" s="24" t="s">
        <v>20</v>
      </c>
      <c r="D468" s="5" t="s">
        <v>21</v>
      </c>
      <c r="E468" s="70" t="s">
        <v>49</v>
      </c>
      <c r="F468" s="64">
        <v>200</v>
      </c>
      <c r="G468" s="90">
        <v>9.6</v>
      </c>
      <c r="H468" s="91">
        <v>13.7</v>
      </c>
      <c r="I468" s="92">
        <v>28.8</v>
      </c>
      <c r="J468" s="90">
        <v>220.6</v>
      </c>
      <c r="K468" s="67" t="s">
        <v>75</v>
      </c>
      <c r="L468" s="48"/>
    </row>
    <row r="469" spans="1:12" ht="15">
      <c r="A469" s="25"/>
      <c r="B469" s="16"/>
      <c r="C469" s="11"/>
      <c r="D469" s="83" t="s">
        <v>21</v>
      </c>
      <c r="E469" s="71" t="s">
        <v>98</v>
      </c>
      <c r="F469" s="65">
        <v>64</v>
      </c>
      <c r="G469" s="60">
        <v>7.2</v>
      </c>
      <c r="H469" s="60">
        <v>6.7</v>
      </c>
      <c r="I469" s="61">
        <v>0.5</v>
      </c>
      <c r="J469" s="60">
        <v>101</v>
      </c>
      <c r="K469" s="68" t="s">
        <v>99</v>
      </c>
      <c r="L469" s="51"/>
    </row>
    <row r="470" spans="1:12" ht="15">
      <c r="A470" s="25"/>
      <c r="B470" s="16"/>
      <c r="C470" s="11"/>
      <c r="D470" s="7" t="s">
        <v>22</v>
      </c>
      <c r="E470" s="72" t="s">
        <v>59</v>
      </c>
      <c r="F470" s="66">
        <v>200</v>
      </c>
      <c r="G470" s="62">
        <v>0.3</v>
      </c>
      <c r="H470" s="62">
        <v>0</v>
      </c>
      <c r="I470" s="63">
        <v>15.2</v>
      </c>
      <c r="J470" s="62">
        <v>60</v>
      </c>
      <c r="K470" s="69" t="s">
        <v>61</v>
      </c>
      <c r="L470" s="51"/>
    </row>
    <row r="471" spans="1:12" ht="15">
      <c r="A471" s="25"/>
      <c r="B471" s="16"/>
      <c r="C471" s="11"/>
      <c r="D471" s="7" t="s">
        <v>23</v>
      </c>
      <c r="E471" s="72" t="s">
        <v>51</v>
      </c>
      <c r="F471" s="66">
        <v>40</v>
      </c>
      <c r="G471" s="62">
        <v>3.16</v>
      </c>
      <c r="H471" s="62">
        <v>0.4</v>
      </c>
      <c r="I471" s="63">
        <v>19.32</v>
      </c>
      <c r="J471" s="62">
        <v>94.67</v>
      </c>
      <c r="K471" s="69" t="s">
        <v>62</v>
      </c>
      <c r="L471" s="51">
        <v>101.7</v>
      </c>
    </row>
    <row r="472" spans="1:12" ht="15">
      <c r="A472" s="25"/>
      <c r="B472" s="16"/>
      <c r="C472" s="11"/>
      <c r="D472" s="7" t="s">
        <v>24</v>
      </c>
      <c r="E472" s="72"/>
      <c r="F472" s="66"/>
      <c r="G472" s="62"/>
      <c r="H472" s="62"/>
      <c r="I472" s="63"/>
      <c r="J472" s="62"/>
      <c r="K472" s="69"/>
      <c r="L472" s="51"/>
    </row>
    <row r="473" spans="1:12" ht="15">
      <c r="A473" s="25"/>
      <c r="B473" s="16"/>
      <c r="C473" s="11"/>
      <c r="D473" s="6"/>
      <c r="E473" s="73"/>
      <c r="F473" s="74"/>
      <c r="G473" s="75"/>
      <c r="H473" s="75"/>
      <c r="I473" s="76"/>
      <c r="J473" s="75"/>
      <c r="K473" s="77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504</v>
      </c>
      <c r="G475" s="21">
        <f t="shared" ref="G475" si="325">SUM(G468:G474)</f>
        <v>20.260000000000002</v>
      </c>
      <c r="H475" s="21">
        <f t="shared" ref="H475" si="326">SUM(H468:H474)</f>
        <v>20.799999999999997</v>
      </c>
      <c r="I475" s="21">
        <f t="shared" ref="I475" si="327">SUM(I468:I474)</f>
        <v>63.82</v>
      </c>
      <c r="J475" s="21">
        <f t="shared" ref="J475" si="328">SUM(J468:J474)</f>
        <v>476.27000000000004</v>
      </c>
      <c r="K475" s="27"/>
      <c r="L475" s="21">
        <f t="shared" ref="L475:L517" si="329">SUM(L468:L474)</f>
        <v>101.7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0">SUM(G476:G478)</f>
        <v>0</v>
      </c>
      <c r="H479" s="21">
        <f t="shared" ref="H479" si="331">SUM(H476:H478)</f>
        <v>0</v>
      </c>
      <c r="I479" s="21">
        <f t="shared" ref="I479" si="332">SUM(I476:I478)</f>
        <v>0</v>
      </c>
      <c r="J479" s="21">
        <f t="shared" ref="J479" si="333">SUM(J476:J478)</f>
        <v>0</v>
      </c>
      <c r="K479" s="27"/>
      <c r="L479" s="21">
        <f t="shared" ref="L479" ca="1" si="334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71"/>
      <c r="F480" s="65"/>
      <c r="G480" s="60"/>
      <c r="H480" s="60"/>
      <c r="I480" s="61"/>
      <c r="J480" s="60"/>
      <c r="K480" s="68"/>
      <c r="L480" s="51"/>
    </row>
    <row r="481" spans="1:12" ht="15">
      <c r="A481" s="25"/>
      <c r="B481" s="16"/>
      <c r="C481" s="11"/>
      <c r="D481" s="7" t="s">
        <v>28</v>
      </c>
      <c r="E481" s="72"/>
      <c r="F481" s="79"/>
      <c r="G481" s="62"/>
      <c r="H481" s="62"/>
      <c r="I481" s="63"/>
      <c r="J481" s="62"/>
      <c r="K481" s="69"/>
      <c r="L481" s="51"/>
    </row>
    <row r="482" spans="1:12" ht="15">
      <c r="A482" s="25"/>
      <c r="B482" s="16"/>
      <c r="C482" s="11"/>
      <c r="D482" s="7" t="s">
        <v>29</v>
      </c>
      <c r="E482" s="72"/>
      <c r="F482" s="79"/>
      <c r="G482" s="62"/>
      <c r="H482" s="62"/>
      <c r="I482" s="63"/>
      <c r="J482" s="62"/>
      <c r="K482" s="69"/>
      <c r="L482" s="51"/>
    </row>
    <row r="483" spans="1:12" ht="15">
      <c r="A483" s="25"/>
      <c r="B483" s="16"/>
      <c r="C483" s="11"/>
      <c r="D483" s="7" t="s">
        <v>30</v>
      </c>
      <c r="E483" s="72"/>
      <c r="F483" s="79"/>
      <c r="G483" s="62"/>
      <c r="H483" s="62"/>
      <c r="I483" s="63"/>
      <c r="J483" s="62"/>
      <c r="K483" s="69"/>
      <c r="L483" s="51"/>
    </row>
    <row r="484" spans="1:12" ht="15">
      <c r="A484" s="25"/>
      <c r="B484" s="16"/>
      <c r="C484" s="11"/>
      <c r="D484" s="7" t="s">
        <v>31</v>
      </c>
      <c r="E484" s="73"/>
      <c r="F484" s="81"/>
      <c r="G484" s="75"/>
      <c r="H484" s="75"/>
      <c r="I484" s="76"/>
      <c r="J484" s="75"/>
      <c r="K484" s="77"/>
      <c r="L484" s="51"/>
    </row>
    <row r="485" spans="1:12" ht="15">
      <c r="A485" s="25"/>
      <c r="B485" s="16"/>
      <c r="C485" s="11"/>
      <c r="D485" s="7" t="s">
        <v>32</v>
      </c>
      <c r="E485" s="72"/>
      <c r="F485" s="79"/>
      <c r="G485" s="62"/>
      <c r="H485" s="62"/>
      <c r="I485" s="63"/>
      <c r="J485" s="62"/>
      <c r="K485" s="69"/>
      <c r="L485" s="51"/>
    </row>
    <row r="486" spans="1:12" ht="15">
      <c r="A486" s="25"/>
      <c r="B486" s="16"/>
      <c r="C486" s="11"/>
      <c r="D486" s="7" t="s">
        <v>33</v>
      </c>
      <c r="E486" s="72"/>
      <c r="F486" s="79"/>
      <c r="G486" s="62"/>
      <c r="H486" s="62"/>
      <c r="I486" s="63"/>
      <c r="J486" s="62"/>
      <c r="K486" s="69"/>
      <c r="L486" s="51"/>
    </row>
    <row r="487" spans="1:12" ht="15">
      <c r="A487" s="25"/>
      <c r="B487" s="16"/>
      <c r="C487" s="11"/>
      <c r="D487" s="6"/>
      <c r="E487" s="73"/>
      <c r="F487" s="81"/>
      <c r="G487" s="75"/>
      <c r="H487" s="75"/>
      <c r="I487" s="76"/>
      <c r="J487" s="75"/>
      <c r="K487" s="77"/>
      <c r="L487" s="51"/>
    </row>
    <row r="488" spans="1:12" ht="15">
      <c r="A488" s="25"/>
      <c r="B488" s="16"/>
      <c r="C488" s="11"/>
      <c r="D488" s="6"/>
      <c r="E488" s="73"/>
      <c r="F488" s="81"/>
      <c r="G488" s="75"/>
      <c r="H488" s="75"/>
      <c r="I488" s="76"/>
      <c r="J488" s="75"/>
      <c r="K488" s="77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35">SUM(G480:G488)</f>
        <v>0</v>
      </c>
      <c r="H489" s="21">
        <f t="shared" ref="H489" si="336">SUM(H480:H488)</f>
        <v>0</v>
      </c>
      <c r="I489" s="21">
        <f t="shared" ref="I489" si="337">SUM(I480:I488)</f>
        <v>0</v>
      </c>
      <c r="J489" s="21">
        <f t="shared" ref="J489" si="338">SUM(J480:J488)</f>
        <v>0</v>
      </c>
      <c r="K489" s="27"/>
      <c r="L489" s="21">
        <f t="shared" ref="L489" ca="1" si="339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0">SUM(G490:G493)</f>
        <v>0</v>
      </c>
      <c r="H494" s="21">
        <f t="shared" ref="H494" si="341">SUM(H490:H493)</f>
        <v>0</v>
      </c>
      <c r="I494" s="21">
        <f t="shared" ref="I494" si="342">SUM(I490:I493)</f>
        <v>0</v>
      </c>
      <c r="J494" s="21">
        <f t="shared" ref="J494" si="343">SUM(J490:J493)</f>
        <v>0</v>
      </c>
      <c r="K494" s="27"/>
      <c r="L494" s="21">
        <f t="shared" ref="L494" ca="1" si="344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5">SUM(G495:G500)</f>
        <v>0</v>
      </c>
      <c r="H501" s="21">
        <f t="shared" ref="H501" si="346">SUM(H495:H500)</f>
        <v>0</v>
      </c>
      <c r="I501" s="21">
        <f t="shared" ref="I501" si="347">SUM(I495:I500)</f>
        <v>0</v>
      </c>
      <c r="J501" s="21">
        <f t="shared" ref="J501" si="348">SUM(J495:J500)</f>
        <v>0</v>
      </c>
      <c r="K501" s="27"/>
      <c r="L501" s="21">
        <f t="shared" ref="L501" ca="1" si="349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0">SUM(G502:G507)</f>
        <v>0</v>
      </c>
      <c r="H508" s="21">
        <f t="shared" ref="H508" si="351">SUM(H502:H507)</f>
        <v>0</v>
      </c>
      <c r="I508" s="21">
        <f t="shared" ref="I508" si="352">SUM(I502:I507)</f>
        <v>0</v>
      </c>
      <c r="J508" s="21">
        <f t="shared" ref="J508" si="353">SUM(J502:J507)</f>
        <v>0</v>
      </c>
      <c r="K508" s="27"/>
      <c r="L508" s="21">
        <f t="shared" ref="L508" ca="1" si="354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93" t="s">
        <v>4</v>
      </c>
      <c r="D509" s="94"/>
      <c r="E509" s="33"/>
      <c r="F509" s="34">
        <f>F475+F479+F489+F494+F501+F508</f>
        <v>504</v>
      </c>
      <c r="G509" s="34">
        <f t="shared" ref="G509" si="355">G475+G479+G489+G494+G501+G508</f>
        <v>20.260000000000002</v>
      </c>
      <c r="H509" s="34">
        <f t="shared" ref="H509" si="356">H475+H479+H489+H494+H501+H508</f>
        <v>20.799999999999997</v>
      </c>
      <c r="I509" s="34">
        <f t="shared" ref="I509" si="357">I475+I479+I489+I494+I501+I508</f>
        <v>63.82</v>
      </c>
      <c r="J509" s="34">
        <f t="shared" ref="J509" si="358">J475+J479+J489+J494+J501+J508</f>
        <v>476.27000000000004</v>
      </c>
      <c r="K509" s="35"/>
      <c r="L509" s="34">
        <f t="shared" ref="L509" ca="1" si="359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70" t="s">
        <v>101</v>
      </c>
      <c r="F510" s="64">
        <v>180</v>
      </c>
      <c r="G510" s="58">
        <v>9.9600000000000009</v>
      </c>
      <c r="H510" s="86">
        <v>14.4</v>
      </c>
      <c r="I510" s="59">
        <v>42.6</v>
      </c>
      <c r="J510" s="58">
        <v>337.7</v>
      </c>
      <c r="K510" s="67" t="s">
        <v>102</v>
      </c>
      <c r="L510" s="48"/>
    </row>
    <row r="511" spans="1:12" ht="15">
      <c r="A511" s="25"/>
      <c r="B511" s="16"/>
      <c r="C511" s="11"/>
      <c r="D511" s="6"/>
      <c r="E511" s="71"/>
      <c r="F511" s="65"/>
      <c r="G511" s="60"/>
      <c r="H511" s="60"/>
      <c r="I511" s="61"/>
      <c r="J511" s="60"/>
      <c r="K511" s="68"/>
      <c r="L511" s="51"/>
    </row>
    <row r="512" spans="1:12" ht="15">
      <c r="A512" s="25"/>
      <c r="B512" s="16"/>
      <c r="C512" s="11"/>
      <c r="D512" s="7" t="s">
        <v>22</v>
      </c>
      <c r="E512" s="72" t="s">
        <v>55</v>
      </c>
      <c r="F512" s="66">
        <v>200</v>
      </c>
      <c r="G512" s="62">
        <v>0.18</v>
      </c>
      <c r="H512" s="62">
        <v>0</v>
      </c>
      <c r="I512" s="63">
        <v>15</v>
      </c>
      <c r="J512" s="62">
        <v>58</v>
      </c>
      <c r="K512" s="69" t="s">
        <v>82</v>
      </c>
      <c r="L512" s="51"/>
    </row>
    <row r="513" spans="1:12" ht="15">
      <c r="A513" s="25"/>
      <c r="B513" s="16"/>
      <c r="C513" s="11"/>
      <c r="D513" s="7" t="s">
        <v>23</v>
      </c>
      <c r="E513" s="72" t="s">
        <v>51</v>
      </c>
      <c r="F513" s="85">
        <v>60</v>
      </c>
      <c r="G513" s="62">
        <v>4.74</v>
      </c>
      <c r="H513" s="62">
        <v>0.6</v>
      </c>
      <c r="I513" s="63">
        <v>28.98</v>
      </c>
      <c r="J513" s="62">
        <v>142</v>
      </c>
      <c r="K513" s="69" t="s">
        <v>62</v>
      </c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69"/>
      <c r="L514" s="51"/>
    </row>
    <row r="515" spans="1:12" ht="15">
      <c r="A515" s="25"/>
      <c r="B515" s="16"/>
      <c r="C515" s="11"/>
      <c r="D515" s="6" t="s">
        <v>27</v>
      </c>
      <c r="E515" s="50" t="s">
        <v>100</v>
      </c>
      <c r="F515" s="51">
        <v>60</v>
      </c>
      <c r="G515" s="51">
        <v>0.64</v>
      </c>
      <c r="H515" s="51">
        <v>0</v>
      </c>
      <c r="I515" s="51">
        <v>1.4</v>
      </c>
      <c r="J515" s="51">
        <v>8.15</v>
      </c>
      <c r="K515" s="69" t="s">
        <v>64</v>
      </c>
      <c r="L515" s="51">
        <v>101.7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60">SUM(G510:G516)</f>
        <v>15.520000000000001</v>
      </c>
      <c r="H517" s="21">
        <f t="shared" ref="H517" si="361">SUM(H510:H516)</f>
        <v>15</v>
      </c>
      <c r="I517" s="21">
        <f t="shared" ref="I517" si="362">SUM(I510:I516)</f>
        <v>87.98</v>
      </c>
      <c r="J517" s="21">
        <f t="shared" ref="J517" si="363">SUM(J510:J516)</f>
        <v>545.85</v>
      </c>
      <c r="K517" s="27"/>
      <c r="L517" s="21">
        <f t="shared" si="329"/>
        <v>101.7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4">SUM(G518:G520)</f>
        <v>0</v>
      </c>
      <c r="H521" s="21">
        <f t="shared" ref="H521" si="365">SUM(H518:H520)</f>
        <v>0</v>
      </c>
      <c r="I521" s="21">
        <f t="shared" ref="I521" si="366">SUM(I518:I520)</f>
        <v>0</v>
      </c>
      <c r="J521" s="21">
        <f t="shared" ref="J521" si="367">SUM(J518:J520)</f>
        <v>0</v>
      </c>
      <c r="K521" s="27"/>
      <c r="L521" s="21">
        <f t="shared" ref="L521" ca="1" si="368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71"/>
      <c r="F522" s="65"/>
      <c r="G522" s="60"/>
      <c r="H522" s="60"/>
      <c r="I522" s="61"/>
      <c r="J522" s="60"/>
      <c r="K522" s="68"/>
      <c r="L522" s="51"/>
    </row>
    <row r="523" spans="1:12" ht="15">
      <c r="A523" s="25"/>
      <c r="B523" s="16"/>
      <c r="C523" s="11"/>
      <c r="D523" s="7" t="s">
        <v>28</v>
      </c>
      <c r="E523" s="72"/>
      <c r="F523" s="79"/>
      <c r="G523" s="62"/>
      <c r="H523" s="62"/>
      <c r="I523" s="63"/>
      <c r="J523" s="62"/>
      <c r="K523" s="69"/>
      <c r="L523" s="51"/>
    </row>
    <row r="524" spans="1:12" ht="15">
      <c r="A524" s="25"/>
      <c r="B524" s="16"/>
      <c r="C524" s="11"/>
      <c r="D524" s="7" t="s">
        <v>29</v>
      </c>
      <c r="E524" s="72"/>
      <c r="F524" s="79"/>
      <c r="G524" s="62"/>
      <c r="H524" s="62"/>
      <c r="I524" s="63"/>
      <c r="J524" s="62"/>
      <c r="K524" s="69"/>
      <c r="L524" s="51"/>
    </row>
    <row r="525" spans="1:12" ht="15">
      <c r="A525" s="25"/>
      <c r="B525" s="16"/>
      <c r="C525" s="11"/>
      <c r="D525" s="7" t="s">
        <v>30</v>
      </c>
      <c r="E525" s="72"/>
      <c r="F525" s="79"/>
      <c r="G525" s="62"/>
      <c r="H525" s="62"/>
      <c r="I525" s="63"/>
      <c r="J525" s="62"/>
      <c r="K525" s="69"/>
      <c r="L525" s="51"/>
    </row>
    <row r="526" spans="1:12" ht="15">
      <c r="A526" s="25"/>
      <c r="B526" s="16"/>
      <c r="C526" s="11"/>
      <c r="D526" s="7" t="s">
        <v>31</v>
      </c>
      <c r="E526" s="73"/>
      <c r="F526" s="81"/>
      <c r="G526" s="75"/>
      <c r="H526" s="75"/>
      <c r="I526" s="76"/>
      <c r="J526" s="75"/>
      <c r="K526" s="77"/>
      <c r="L526" s="51"/>
    </row>
    <row r="527" spans="1:12" ht="15">
      <c r="A527" s="25"/>
      <c r="B527" s="16"/>
      <c r="C527" s="11"/>
      <c r="D527" s="7" t="s">
        <v>32</v>
      </c>
      <c r="E527" s="72"/>
      <c r="F527" s="79"/>
      <c r="G527" s="62"/>
      <c r="H527" s="62"/>
      <c r="I527" s="63"/>
      <c r="J527" s="62"/>
      <c r="K527" s="69"/>
      <c r="L527" s="51"/>
    </row>
    <row r="528" spans="1:12" ht="15">
      <c r="A528" s="25"/>
      <c r="B528" s="16"/>
      <c r="C528" s="11"/>
      <c r="D528" s="7" t="s">
        <v>33</v>
      </c>
      <c r="E528" s="72"/>
      <c r="F528" s="79"/>
      <c r="G528" s="62"/>
      <c r="H528" s="62"/>
      <c r="I528" s="63"/>
      <c r="J528" s="62"/>
      <c r="K528" s="69"/>
      <c r="L528" s="51"/>
    </row>
    <row r="529" spans="1:12" ht="15">
      <c r="A529" s="25"/>
      <c r="B529" s="16"/>
      <c r="C529" s="11"/>
      <c r="D529" s="6"/>
      <c r="E529" s="73"/>
      <c r="F529" s="81"/>
      <c r="G529" s="75"/>
      <c r="H529" s="75"/>
      <c r="I529" s="76"/>
      <c r="J529" s="75"/>
      <c r="K529" s="77"/>
      <c r="L529" s="51"/>
    </row>
    <row r="530" spans="1:12" ht="15">
      <c r="A530" s="25"/>
      <c r="B530" s="16"/>
      <c r="C530" s="11"/>
      <c r="D530" s="6"/>
      <c r="E530" s="73"/>
      <c r="F530" s="81"/>
      <c r="G530" s="75"/>
      <c r="H530" s="75"/>
      <c r="I530" s="76"/>
      <c r="J530" s="75"/>
      <c r="K530" s="77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SUM(F522:F529)</f>
        <v>0</v>
      </c>
      <c r="G531" s="21">
        <f>SUM(G522:G529)</f>
        <v>0</v>
      </c>
      <c r="H531" s="21">
        <f>SUM(H522:H529)</f>
        <v>0</v>
      </c>
      <c r="I531" s="21">
        <f>SUM(I522:I529)</f>
        <v>0</v>
      </c>
      <c r="J531" s="21">
        <f>SUM(J522:J529)</f>
        <v>0</v>
      </c>
      <c r="K531" s="27"/>
      <c r="L531" s="21">
        <f t="shared" ref="L531" ca="1" si="369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0">SUM(G532:G535)</f>
        <v>0</v>
      </c>
      <c r="H536" s="21">
        <f t="shared" ref="H536" si="371">SUM(H532:H535)</f>
        <v>0</v>
      </c>
      <c r="I536" s="21">
        <f t="shared" ref="I536" si="372">SUM(I532:I535)</f>
        <v>0</v>
      </c>
      <c r="J536" s="21">
        <f t="shared" ref="J536" si="373">SUM(J532:J535)</f>
        <v>0</v>
      </c>
      <c r="K536" s="27"/>
      <c r="L536" s="21">
        <f t="shared" ref="L536" ca="1" si="374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5">SUM(G537:G542)</f>
        <v>0</v>
      </c>
      <c r="H543" s="21">
        <f t="shared" ref="H543" si="376">SUM(H537:H542)</f>
        <v>0</v>
      </c>
      <c r="I543" s="21">
        <f t="shared" ref="I543" si="377">SUM(I537:I542)</f>
        <v>0</v>
      </c>
      <c r="J543" s="21">
        <f t="shared" ref="J543" si="378">SUM(J537:J542)</f>
        <v>0</v>
      </c>
      <c r="K543" s="27"/>
      <c r="L543" s="21">
        <f t="shared" ref="L543" ca="1" si="379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0">SUM(G544:G549)</f>
        <v>0</v>
      </c>
      <c r="H550" s="21">
        <f t="shared" ref="H550" si="381">SUM(H544:H549)</f>
        <v>0</v>
      </c>
      <c r="I550" s="21">
        <f t="shared" ref="I550" si="382">SUM(I544:I549)</f>
        <v>0</v>
      </c>
      <c r="J550" s="21">
        <f t="shared" ref="J550" si="383">SUM(J544:J549)</f>
        <v>0</v>
      </c>
      <c r="K550" s="27"/>
      <c r="L550" s="21">
        <f t="shared" ref="L550" ca="1" si="384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93" t="s">
        <v>4</v>
      </c>
      <c r="D551" s="94"/>
      <c r="E551" s="33"/>
      <c r="F551" s="34">
        <f>F517+F521+F531+F536+F543+F550</f>
        <v>500</v>
      </c>
      <c r="G551" s="34">
        <f t="shared" ref="G551" si="385">G517+G521+G531+G536+G543+G550</f>
        <v>15.520000000000001</v>
      </c>
      <c r="H551" s="34">
        <f t="shared" ref="H551" si="386">H517+H521+H531+H536+H543+H550</f>
        <v>15</v>
      </c>
      <c r="I551" s="34">
        <f t="shared" ref="I551" si="387">I517+I521+I531+I536+I543+I550</f>
        <v>87.98</v>
      </c>
      <c r="J551" s="34">
        <f t="shared" ref="J551" si="388">J517+J521+J531+J536+J543+J550</f>
        <v>545.85</v>
      </c>
      <c r="K551" s="35"/>
      <c r="L551" s="34">
        <f t="shared" ref="L551" ca="1" si="389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0">SUM(G552:G558)</f>
        <v>0</v>
      </c>
      <c r="H559" s="21">
        <f t="shared" ref="H559" si="391">SUM(H552:H558)</f>
        <v>0</v>
      </c>
      <c r="I559" s="21">
        <f t="shared" ref="I559" si="392">SUM(I552:I558)</f>
        <v>0</v>
      </c>
      <c r="J559" s="21">
        <f t="shared" ref="J559" si="393">SUM(J552:J558)</f>
        <v>0</v>
      </c>
      <c r="K559" s="27"/>
      <c r="L559" s="21">
        <f t="shared" ref="L559" si="394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5">SUM(G560:G562)</f>
        <v>0</v>
      </c>
      <c r="H563" s="21">
        <f t="shared" ref="H563" si="396">SUM(H560:H562)</f>
        <v>0</v>
      </c>
      <c r="I563" s="21">
        <f t="shared" ref="I563" si="397">SUM(I560:I562)</f>
        <v>0</v>
      </c>
      <c r="J563" s="21">
        <f t="shared" ref="J563" si="398">SUM(J560:J562)</f>
        <v>0</v>
      </c>
      <c r="K563" s="27"/>
      <c r="L563" s="21">
        <f t="shared" ref="L563" ca="1" si="399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0">SUM(G564:G572)</f>
        <v>0</v>
      </c>
      <c r="H573" s="21">
        <f t="shared" ref="H573" si="401">SUM(H564:H572)</f>
        <v>0</v>
      </c>
      <c r="I573" s="21">
        <f t="shared" ref="I573" si="402">SUM(I564:I572)</f>
        <v>0</v>
      </c>
      <c r="J573" s="21">
        <f t="shared" ref="J573" si="403">SUM(J564:J572)</f>
        <v>0</v>
      </c>
      <c r="K573" s="27"/>
      <c r="L573" s="21">
        <f t="shared" ref="L573" ca="1" si="404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5">SUM(G574:G577)</f>
        <v>0</v>
      </c>
      <c r="H578" s="21">
        <f t="shared" ref="H578" si="406">SUM(H574:H577)</f>
        <v>0</v>
      </c>
      <c r="I578" s="21">
        <f t="shared" ref="I578" si="407">SUM(I574:I577)</f>
        <v>0</v>
      </c>
      <c r="J578" s="21">
        <f t="shared" ref="J578" si="408">SUM(J574:J577)</f>
        <v>0</v>
      </c>
      <c r="K578" s="27"/>
      <c r="L578" s="21">
        <f t="shared" ref="L578" ca="1" si="409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0">SUM(G579:G584)</f>
        <v>0</v>
      </c>
      <c r="H585" s="21">
        <f t="shared" ref="H585" si="411">SUM(H579:H584)</f>
        <v>0</v>
      </c>
      <c r="I585" s="21">
        <f t="shared" ref="I585" si="412">SUM(I579:I584)</f>
        <v>0</v>
      </c>
      <c r="J585" s="21">
        <f t="shared" ref="J585" si="413">SUM(J579:J584)</f>
        <v>0</v>
      </c>
      <c r="K585" s="27"/>
      <c r="L585" s="21">
        <f t="shared" ref="L585" ca="1" si="414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5">SUM(G586:G591)</f>
        <v>0</v>
      </c>
      <c r="H592" s="21">
        <f t="shared" ref="H592" si="416">SUM(H586:H591)</f>
        <v>0</v>
      </c>
      <c r="I592" s="21">
        <f t="shared" ref="I592" si="417">SUM(I586:I591)</f>
        <v>0</v>
      </c>
      <c r="J592" s="21">
        <f t="shared" ref="J592" si="418">SUM(J586:J591)</f>
        <v>0</v>
      </c>
      <c r="K592" s="27"/>
      <c r="L592" s="21">
        <f t="shared" ref="L592" ca="1" si="419">SUM(L586:L594)</f>
        <v>0</v>
      </c>
    </row>
    <row r="593" spans="1:12" ht="15">
      <c r="A593" s="37">
        <f>A552</f>
        <v>2</v>
      </c>
      <c r="B593" s="38">
        <f>B552</f>
        <v>7</v>
      </c>
      <c r="C593" s="98" t="s">
        <v>4</v>
      </c>
      <c r="D593" s="99"/>
      <c r="E593" s="39"/>
      <c r="F593" s="40">
        <f>F559+F563+F573+F578+F585+F592</f>
        <v>0</v>
      </c>
      <c r="G593" s="40">
        <f t="shared" ref="G593" si="420">G559+G563+G573+G578+G585+G592</f>
        <v>0</v>
      </c>
      <c r="H593" s="40">
        <f t="shared" ref="H593" si="421">H559+H563+H573+H578+H585+H592</f>
        <v>0</v>
      </c>
      <c r="I593" s="40">
        <f t="shared" ref="I593" si="422">I559+I563+I573+I578+I585+I592</f>
        <v>0</v>
      </c>
      <c r="J593" s="40">
        <f t="shared" ref="J593" si="423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100" t="s">
        <v>5</v>
      </c>
      <c r="D594" s="100"/>
      <c r="E594" s="10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514.91666666666663</v>
      </c>
      <c r="G594" s="42">
        <f t="shared" ref="G594:L594" si="42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18.197500000000002</v>
      </c>
      <c r="H594" s="42">
        <f t="shared" si="424"/>
        <v>18.25</v>
      </c>
      <c r="I594" s="42">
        <f t="shared" si="424"/>
        <v>78.290833333333339</v>
      </c>
      <c r="J594" s="42">
        <f t="shared" si="424"/>
        <v>543.02750000000003</v>
      </c>
      <c r="K594" s="42"/>
      <c r="L594" s="42" t="e">
        <f t="shared" ca="1" si="424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2024-11-22T19:56:45Z</dcterms:modified>
</cp:coreProperties>
</file>